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4097" documentId="13_ncr:1_{F6CB121F-512D-4AA6-A0C1-0FB36C537598}" xr6:coauthVersionLast="47" xr6:coauthVersionMax="47" xr10:uidLastSave="{7FEE794B-AAF5-4114-8AB2-55AF4CABB3DD}"/>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4" i="5" l="1"/>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alcChain>
</file>

<file path=xl/sharedStrings.xml><?xml version="1.0" encoding="utf-8"?>
<sst xmlns="http://schemas.openxmlformats.org/spreadsheetml/2006/main" count="179020" uniqueCount="39102">
  <si>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</si>
  <si>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</si>
  <si>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</si>
  <si>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</si>
  <si>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</si>
  <si>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</si>
  <si>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</si>
  <si>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</si>
  <si>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</si>
  <si>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</si>
  <si>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</si>
  <si>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</si>
  <si>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</si>
  <si>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</si>
  <si>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</si>
  <si>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</si>
  <si>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</si>
  <si>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</si>
  <si>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</si>
  <si>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</si>
  <si>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</si>
  <si>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</si>
  <si>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</si>
  <si>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</si>
  <si>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</si>
  <si>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</si>
  <si>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</si>
  <si>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</si>
  <si>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</si>
  <si>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</si>
  <si>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</si>
  <si>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</si>
  <si>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</si>
  <si>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</si>
  <si>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</si>
  <si>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</si>
  <si>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</si>
  <si>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</si>
  <si>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</si>
  <si>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</si>
  <si>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</si>
  <si>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</si>
  <si>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</si>
  <si>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</si>
  <si>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</si>
  <si>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</si>
  <si>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</si>
  <si>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</si>
  <si>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</si>
  <si>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</si>
  <si>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</si>
  <si>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</si>
  <si>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</si>
  <si>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</si>
  <si>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</si>
  <si>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</si>
  <si>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</si>
  <si>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</si>
  <si>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</si>
  <si>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</si>
  <si>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</si>
  <si>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</si>
  <si>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</si>
  <si>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</si>
  <si>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</si>
  <si>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</si>
  <si>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</si>
  <si>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</si>
  <si>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</si>
  <si>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</si>
  <si>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</si>
  <si>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</si>
  <si>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</si>
  <si>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</si>
  <si>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</si>
  <si>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</si>
  <si>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</si>
  <si>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</si>
  <si>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</si>
  <si>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</si>
  <si>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</si>
  <si>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</si>
  <si>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</si>
  <si>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</si>
  <si>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</si>
  <si>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</si>
  <si>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</si>
  <si>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</si>
  <si>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</si>
  <si>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</si>
  <si>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</si>
  <si>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</si>
  <si>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</si>
  <si>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</si>
  <si>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</si>
  <si>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</si>
  <si>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</si>
  <si>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</si>
  <si>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</si>
  <si>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</si>
  <si>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</si>
  <si>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</si>
  <si>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</si>
  <si>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</si>
  <si>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</si>
  <si>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</si>
  <si>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</si>
  <si>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</si>
  <si>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</si>
  <si>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</si>
  <si>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</si>
  <si>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</si>
  <si>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</si>
  <si>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</si>
  <si>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</si>
  <si>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</si>
  <si>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</si>
  <si>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</si>
  <si>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</si>
  <si>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</si>
  <si>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</si>
  <si>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</si>
  <si>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</si>
  <si>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</si>
  <si>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</si>
  <si>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</si>
  <si>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</si>
  <si>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</si>
  <si>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</si>
  <si>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</si>
  <si>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</si>
  <si>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</si>
  <si>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</si>
  <si>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</si>
  <si>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</si>
  <si>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</si>
  <si>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</si>
  <si>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</si>
  <si>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</si>
  <si>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</si>
  <si>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</si>
  <si>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</si>
  <si>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</si>
  <si>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</si>
  <si>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</si>
  <si>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</si>
  <si>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</si>
  <si>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</si>
  <si>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</si>
  <si>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</si>
  <si>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</si>
  <si>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</si>
  <si>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</si>
  <si>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</si>
  <si>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</si>
  <si>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</si>
  <si>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</si>
  <si>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</si>
  <si>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</si>
  <si>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</si>
  <si>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</si>
  <si>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</si>
  <si>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</si>
  <si>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</si>
  <si>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</si>
  <si>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</si>
  <si>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</si>
  <si>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</si>
  <si>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</si>
  <si>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</si>
  <si>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</si>
  <si>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</si>
  <si>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</si>
  <si>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</si>
  <si>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</si>
  <si>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</si>
  <si>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</si>
  <si>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</si>
  <si>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</si>
  <si>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</si>
  <si>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</si>
  <si>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</si>
  <si>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</si>
  <si>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</si>
  <si>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</si>
  <si>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</si>
  <si>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</si>
  <si>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</si>
  <si>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</si>
  <si>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</si>
  <si>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</si>
  <si>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</si>
  <si>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</si>
  <si>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</si>
  <si>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</si>
  <si>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</si>
  <si>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</si>
  <si>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</si>
  <si>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</si>
  <si>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</si>
  <si>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</si>
  <si>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</si>
  <si>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</si>
  <si>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</si>
  <si>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</si>
  <si>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</si>
  <si>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</si>
  <si>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</si>
  <si>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</si>
  <si>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</si>
  <si>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</si>
  <si>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</si>
  <si>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</si>
  <si>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</si>
  <si>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</si>
  <si>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</si>
  <si>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</si>
  <si>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</si>
  <si>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</si>
  <si>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</si>
  <si>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</si>
  <si>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</si>
  <si>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</si>
  <si>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</si>
  <si>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</si>
  <si>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</si>
  <si>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</si>
  <si>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</si>
  <si>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</si>
  <si>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</si>
  <si>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</si>
  <si>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</si>
  <si>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</si>
  <si>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</si>
  <si>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</si>
  <si>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</si>
  <si>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</si>
  <si>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</si>
  <si>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</si>
  <si>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</si>
  <si>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</si>
  <si>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</si>
  <si>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</si>
  <si>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</si>
  <si>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</si>
  <si>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</si>
  <si>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</si>
  <si>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</si>
  <si>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</si>
  <si>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</si>
  <si>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</si>
  <si>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</si>
  <si>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</si>
  <si>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</si>
  <si>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</si>
  <si>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</si>
  <si>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</si>
  <si>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</si>
  <si>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</si>
  <si>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</si>
  <si>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</si>
  <si>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</si>
  <si>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</si>
  <si>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</si>
  <si>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</si>
  <si>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</si>
  <si>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</si>
  <si>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</si>
  <si>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</si>
  <si>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</si>
  <si>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</si>
  <si>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</si>
  <si>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</si>
  <si>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</si>
  <si>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</si>
  <si>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</si>
  <si>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</si>
  <si>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</si>
  <si>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</si>
  <si>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</si>
  <si>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</si>
  <si>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</si>
  <si>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</si>
  <si>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</si>
  <si>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</si>
  <si>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</si>
  <si>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</si>
  <si>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</si>
  <si>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</si>
  <si>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</si>
  <si>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</si>
  <si>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</si>
  <si>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</si>
  <si>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</si>
  <si>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</si>
  <si>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</si>
  <si>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</si>
  <si>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</si>
  <si>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</si>
  <si>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</si>
  <si>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</si>
  <si>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</si>
  <si>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</si>
  <si>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</si>
  <si>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</si>
  <si>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</si>
  <si>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</si>
  <si>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</si>
  <si>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</si>
  <si>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</si>
  <si>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</si>
  <si>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</si>
  <si>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</si>
  <si>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</si>
  <si>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</si>
  <si>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</si>
  <si>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</si>
  <si>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</si>
  <si>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</si>
  <si>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</si>
  <si>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</si>
  <si>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</si>
  <si>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</si>
  <si>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</si>
  <si>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</si>
  <si>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</si>
  <si>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</si>
  <si>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</si>
  <si>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</si>
  <si>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</si>
  <si>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</si>
  <si>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</si>
  <si>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</si>
  <si>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</si>
  <si>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</si>
  <si>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</si>
  <si>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</si>
  <si>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</si>
  <si>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</si>
  <si>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</si>
  <si>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</si>
  <si>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</si>
  <si>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</si>
  <si>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</si>
  <si>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</si>
  <si>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</si>
  <si>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</si>
  <si>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</si>
  <si>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</si>
  <si>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</si>
  <si>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</si>
  <si>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</si>
  <si>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</si>
  <si>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</si>
  <si>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</si>
  <si>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</si>
  <si>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</si>
  <si>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</si>
  <si>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</si>
  <si>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</si>
  <si>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</si>
  <si>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</si>
  <si>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</si>
  <si>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</si>
  <si>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</si>
  <si>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</si>
  <si>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</si>
  <si>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</si>
  <si>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</si>
  <si>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</si>
  <si>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</si>
  <si>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</si>
  <si>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</si>
  <si>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</si>
  <si>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</si>
  <si>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</si>
  <si>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</si>
  <si>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</si>
  <si>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</si>
  <si>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</si>
  <si>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</si>
  <si>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</si>
  <si>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</si>
  <si>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</si>
  <si>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</si>
  <si>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</si>
  <si>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</si>
  <si>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</si>
  <si>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</si>
  <si>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</si>
  <si>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</si>
  <si>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</si>
  <si>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</si>
  <si>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</si>
  <si>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</si>
  <si>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</si>
  <si>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</si>
  <si>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</si>
  <si>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</si>
  <si>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</si>
  <si>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</si>
  <si>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</si>
  <si>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</si>
  <si>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</si>
  <si>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</si>
  <si>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</si>
  <si>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</si>
  <si>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</si>
  <si>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</si>
  <si>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</si>
  <si>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</si>
  <si>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</si>
  <si>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</si>
  <si>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</si>
  <si>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</si>
  <si>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</si>
  <si>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</si>
  <si>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</si>
  <si>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</si>
  <si>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</si>
  <si>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</si>
  <si>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</si>
  <si>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</si>
  <si>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</si>
  <si>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</si>
  <si>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</si>
  <si>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</si>
  <si>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</si>
  <si>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</si>
  <si>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</si>
  <si>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</si>
  <si>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</si>
  <si>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</si>
  <si>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</si>
  <si>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</si>
  <si>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</si>
  <si>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</si>
  <si>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</si>
  <si>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</si>
  <si>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</si>
  <si>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</si>
  <si>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</si>
  <si>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</si>
  <si>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</si>
  <si>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</si>
  <si>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</si>
  <si>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</si>
  <si>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</si>
  <si>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</si>
  <si>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</si>
  <si>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</si>
  <si>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</si>
  <si>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</si>
  <si>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</si>
  <si>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</si>
  <si>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</si>
  <si>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</si>
  <si>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</si>
  <si>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</si>
  <si>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</si>
  <si>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</si>
  <si>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</si>
  <si>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</si>
  <si>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</si>
  <si>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</si>
  <si>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</si>
  <si>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</si>
  <si>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</si>
  <si>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</si>
  <si>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</si>
  <si>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</si>
  <si>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</si>
  <si>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</si>
  <si>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</si>
  <si>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</si>
  <si>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</si>
  <si>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</si>
  <si>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</si>
  <si>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</si>
  <si>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</si>
  <si>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</si>
  <si>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</si>
  <si>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</si>
  <si>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</si>
  <si>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</si>
  <si>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</si>
  <si>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</si>
  <si>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</si>
  <si>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</si>
  <si>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</si>
  <si>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</si>
  <si>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</si>
  <si>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</si>
  <si>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</si>
  <si>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</si>
  <si>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</si>
  <si>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</si>
  <si>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</si>
  <si>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</si>
  <si>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</si>
  <si>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</si>
  <si>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</si>
  <si>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</si>
  <si>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</si>
  <si>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</si>
  <si>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</si>
  <si>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</si>
  <si>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</si>
  <si>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</si>
  <si>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</si>
  <si>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</si>
  <si>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</si>
  <si>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</si>
  <si>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</si>
  <si>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</si>
  <si>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</si>
  <si>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</si>
  <si>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</si>
  <si>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</si>
  <si>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</si>
  <si>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</si>
  <si>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</si>
  <si>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</si>
  <si>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</si>
  <si>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</si>
  <si>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</si>
  <si>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</si>
  <si>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</si>
  <si>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</si>
  <si>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</si>
  <si>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</si>
  <si>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</si>
  <si>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</si>
  <si>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</si>
  <si>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</si>
  <si>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</si>
  <si>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</si>
  <si>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</si>
  <si>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</si>
  <si>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</si>
  <si>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</si>
  <si>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</si>
  <si>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</si>
  <si>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</si>
  <si>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</si>
  <si>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</si>
  <si>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</si>
  <si>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</si>
  <si>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</si>
  <si>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</si>
  <si>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</si>
  <si>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</si>
  <si>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</si>
  <si>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</si>
  <si>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</si>
  <si>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</si>
  <si>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</si>
  <si>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</si>
  <si>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</si>
  <si>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</si>
  <si>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</si>
  <si>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</si>
  <si>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</si>
  <si>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</si>
  <si>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</si>
  <si>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</si>
  <si>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</si>
  <si>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</si>
  <si>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</si>
  <si>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</si>
  <si>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</si>
  <si>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</si>
  <si>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</si>
  <si>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</si>
  <si>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</si>
  <si>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</si>
  <si>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</si>
  <si>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</si>
  <si>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</si>
  <si>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</si>
  <si>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</si>
  <si>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</si>
  <si>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</si>
  <si>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</si>
  <si>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</si>
  <si>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</si>
  <si>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</si>
  <si>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</si>
  <si>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</si>
  <si>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</si>
  <si>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</si>
  <si>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</si>
  <si>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</si>
  <si>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</si>
  <si>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</si>
  <si>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</si>
  <si>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</si>
  <si>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</si>
  <si>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</si>
  <si>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</si>
  <si>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</si>
  <si>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</si>
  <si>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</si>
  <si>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</si>
  <si>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</si>
  <si>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</si>
  <si>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</si>
  <si>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</si>
  <si>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</si>
  <si>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</si>
  <si>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</si>
  <si>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</si>
  <si>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</si>
  <si>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</si>
  <si>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</si>
  <si>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</si>
  <si>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</si>
  <si>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</si>
  <si>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</si>
  <si>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</si>
  <si>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</si>
  <si>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</si>
  <si>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</si>
  <si>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</si>
  <si>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</si>
  <si>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</si>
  <si>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</si>
  <si>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</si>
  <si>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</si>
  <si>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</si>
  <si>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</si>
  <si>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</si>
  <si>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</si>
  <si>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</si>
  <si>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</si>
  <si>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</si>
  <si>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</si>
  <si>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</si>
  <si>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</si>
  <si>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</si>
  <si>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</si>
  <si>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</si>
  <si>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</si>
  <si>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</si>
  <si>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</si>
  <si>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</si>
  <si>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</si>
  <si>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</si>
  <si>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</si>
  <si>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</si>
  <si>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</si>
  <si>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</si>
  <si>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</si>
  <si>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</si>
  <si>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</si>
  <si>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</si>
  <si>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</si>
  <si>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</si>
  <si>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</si>
  <si>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</si>
  <si>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</si>
  <si>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</si>
  <si>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</si>
  <si>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</si>
  <si>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</si>
  <si>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</si>
  <si>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</si>
  <si>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</si>
  <si>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</si>
  <si>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</si>
  <si>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</si>
  <si>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</si>
  <si>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</si>
  <si>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</si>
  <si>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</si>
  <si>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</si>
  <si>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</si>
  <si>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</si>
  <si>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</si>
  <si>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</si>
  <si>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</si>
  <si>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</si>
  <si>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</si>
  <si>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</si>
  <si>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</si>
  <si>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</si>
  <si>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</si>
  <si>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</si>
  <si>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</si>
  <si>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</si>
  <si>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</si>
  <si>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</si>
  <si>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</si>
  <si>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</si>
  <si>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</si>
  <si>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</si>
  <si>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</si>
  <si>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</si>
  <si>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</si>
  <si>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</si>
  <si>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</si>
  <si>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</si>
  <si>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</si>
  <si>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</si>
  <si>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</si>
  <si>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</si>
  <si>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</si>
  <si>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</si>
  <si>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</si>
  <si>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</si>
  <si>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</si>
  <si>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</si>
  <si>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</si>
  <si>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</si>
  <si>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</si>
  <si>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</si>
  <si>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</si>
  <si>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</si>
  <si>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</si>
  <si>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</si>
  <si>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</si>
  <si>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</si>
  <si>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</si>
  <si>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</si>
  <si>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</si>
  <si>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</si>
  <si>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</si>
  <si>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</si>
  <si>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</si>
  <si>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</si>
  <si>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</si>
  <si>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</si>
  <si>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</si>
  <si>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</si>
  <si>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</si>
  <si>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</si>
  <si>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</si>
  <si>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</si>
  <si>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</si>
  <si>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</si>
  <si>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</si>
  <si>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</si>
  <si>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</si>
  <si>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</si>
  <si>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</si>
  <si>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</si>
  <si>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</si>
  <si>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</si>
  <si>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</si>
  <si>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</si>
  <si>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</si>
  <si>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</si>
  <si>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</si>
  <si>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</si>
  <si>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</si>
  <si>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</si>
  <si>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</si>
  <si>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</si>
  <si>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</si>
  <si>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</si>
  <si>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</si>
  <si>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</si>
  <si>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</si>
  <si>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</si>
  <si>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</si>
  <si>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</si>
  <si>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</si>
  <si>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</si>
  <si>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</si>
  <si>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</si>
  <si>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</si>
  <si>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</si>
  <si>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</si>
  <si>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</si>
  <si>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</si>
  <si>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</si>
  <si>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</si>
  <si>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</si>
  <si>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</si>
  <si>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</si>
  <si>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</si>
  <si>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</si>
  <si>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</si>
  <si>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</si>
  <si>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</si>
  <si>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</si>
  <si>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</si>
  <si>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</si>
  <si>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</si>
  <si>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</si>
  <si>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</si>
  <si>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</si>
  <si>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</si>
  <si>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</si>
  <si>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</si>
  <si>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</si>
  <si>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</si>
  <si>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</si>
  <si>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</si>
  <si>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</si>
  <si>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</si>
  <si>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</si>
  <si>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</si>
  <si>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</si>
  <si>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</si>
  <si>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</si>
  <si>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</si>
  <si>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</si>
  <si>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</si>
  <si>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</si>
  <si>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</si>
  <si>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</si>
  <si>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</si>
  <si>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</si>
  <si>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</si>
  <si>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</si>
  <si>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</si>
  <si>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</si>
  <si>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</si>
  <si>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</si>
  <si>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</si>
  <si>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</si>
  <si>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</si>
  <si>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</si>
  <si>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</si>
  <si>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</si>
  <si>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</si>
  <si>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</si>
  <si>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</si>
  <si>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</si>
  <si>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</si>
  <si>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</si>
  <si>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</si>
  <si>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</si>
  <si>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</si>
  <si>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</si>
  <si>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</si>
  <si>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</si>
  <si>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</si>
  <si>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</si>
  <si>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</si>
  <si>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</si>
  <si>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</si>
  <si>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</si>
  <si>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</si>
  <si>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</si>
  <si>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</si>
  <si>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</si>
  <si>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</si>
  <si>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</si>
  <si>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</si>
  <si>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</si>
  <si>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</si>
  <si>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</si>
  <si>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</si>
  <si>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</si>
  <si>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</si>
  <si>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</si>
  <si>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</si>
  <si>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</si>
  <si>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</si>
  <si>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</si>
  <si>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</si>
  <si>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</si>
  <si>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</si>
  <si>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</si>
  <si>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</si>
  <si>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</si>
  <si>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</si>
  <si>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</si>
  <si>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</si>
  <si>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</si>
  <si>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</si>
  <si>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</si>
  <si>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</si>
  <si>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</si>
  <si>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</si>
  <si>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</si>
  <si>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</si>
  <si>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</si>
  <si>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</si>
  <si>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</si>
  <si>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</si>
  <si>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</si>
  <si>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</si>
  <si>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</si>
  <si>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</si>
  <si>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</si>
  <si>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</si>
  <si>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</si>
  <si>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</si>
  <si>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</si>
  <si>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</si>
  <si>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</si>
  <si>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</si>
  <si>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</si>
  <si>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</si>
  <si>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</si>
  <si>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</si>
  <si>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</si>
  <si>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</si>
  <si>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</si>
  <si>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</si>
  <si>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</si>
  <si>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</si>
  <si>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</si>
  <si>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</si>
  <si>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</si>
  <si>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</si>
  <si>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</si>
  <si>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</si>
  <si>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</si>
  <si>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</si>
  <si>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</si>
  <si>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</si>
  <si>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</si>
  <si>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</si>
  <si>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</si>
  <si>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</si>
  <si>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</si>
  <si>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</si>
  <si>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</si>
  <si>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</si>
  <si>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</si>
  <si>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</si>
  <si>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</si>
  <si>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</si>
  <si>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</si>
  <si>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</si>
  <si>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</si>
  <si>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</si>
  <si>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</si>
  <si>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</si>
  <si>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</si>
  <si>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</si>
  <si>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</si>
  <si>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</si>
  <si>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</si>
  <si>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</si>
  <si>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</si>
  <si>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</si>
  <si>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</si>
  <si>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</si>
  <si>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</si>
  <si>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</si>
  <si>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</si>
  <si>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</si>
  <si>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</si>
  <si>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</si>
  <si>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</si>
  <si>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</si>
  <si>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</si>
  <si>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</si>
  <si>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</si>
  <si>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</si>
  <si>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</si>
  <si>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</si>
  <si>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</si>
  <si>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</si>
  <si>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</si>
  <si>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</si>
  <si>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</si>
  <si>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</si>
  <si>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</si>
  <si>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</si>
  <si>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</si>
  <si>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</si>
  <si>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</si>
  <si>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</si>
  <si>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</si>
  <si>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</si>
  <si>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</si>
  <si>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</si>
  <si>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</si>
  <si>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</si>
  <si>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</si>
  <si>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</si>
  <si>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</si>
  <si>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</si>
  <si>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</si>
  <si>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</si>
  <si>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</si>
  <si>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</si>
  <si>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</si>
  <si>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</si>
  <si>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</si>
  <si>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</si>
  <si>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</si>
  <si>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</si>
  <si>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</si>
  <si>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</si>
  <si>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</si>
  <si>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</si>
  <si>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</si>
  <si>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</si>
  <si>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</si>
  <si>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</si>
  <si>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</si>
  <si>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</si>
  <si>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</si>
  <si>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</si>
  <si>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</si>
  <si>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</si>
  <si>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</si>
  <si>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</si>
  <si>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</si>
  <si>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</si>
  <si>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</si>
  <si>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</si>
  <si>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</si>
  <si>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</si>
  <si>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</si>
  <si>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</si>
  <si>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</si>
  <si>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</si>
  <si>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</si>
  <si>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</si>
  <si>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</si>
  <si>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</si>
  <si>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</si>
  <si>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</si>
  <si>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</si>
  <si>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</si>
  <si>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</si>
  <si>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</si>
  <si>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</si>
  <si>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</si>
  <si>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</si>
  <si>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</si>
  <si>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</si>
  <si>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</si>
  <si>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</si>
  <si>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</si>
  <si>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</si>
  <si>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</si>
  <si>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</si>
  <si>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</si>
  <si>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</si>
  <si>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</si>
  <si>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</si>
  <si>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</si>
  <si>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</si>
  <si>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</si>
  <si>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</si>
  <si>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</si>
  <si>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</si>
  <si>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</si>
  <si>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</si>
  <si>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</si>
  <si>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</si>
  <si>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</si>
  <si>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</si>
  <si>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</si>
  <si>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</si>
  <si>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</si>
  <si>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</si>
  <si>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</si>
  <si>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</si>
  <si>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</si>
  <si>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</si>
  <si>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</si>
  <si>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</si>
  <si>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</si>
  <si>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</si>
  <si>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</si>
  <si>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</si>
  <si>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</si>
  <si>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</si>
  <si>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</si>
  <si>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</si>
  <si>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</si>
  <si>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</si>
  <si>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</si>
  <si>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</si>
  <si>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</si>
  <si>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</si>
  <si>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</si>
  <si>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</si>
  <si>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</si>
  <si>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</si>
  <si>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</si>
  <si>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</si>
  <si>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</si>
  <si>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</si>
  <si>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</si>
  <si>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</si>
  <si>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</si>
  <si>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</si>
  <si>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</si>
  <si>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</si>
  <si>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</si>
  <si>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</si>
  <si>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</si>
  <si>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</si>
  <si>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</si>
  <si>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</si>
  <si>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</si>
  <si>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</si>
  <si>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</si>
  <si>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</si>
  <si>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</si>
  <si>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</si>
  <si>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</si>
  <si>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</si>
  <si>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</si>
  <si>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</si>
  <si>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</si>
  <si>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</si>
  <si>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</si>
  <si>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</si>
  <si>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</si>
  <si>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</si>
  <si>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</si>
  <si>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</si>
  <si>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</si>
  <si>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</si>
  <si>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</si>
  <si>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</si>
  <si>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</si>
  <si>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</si>
  <si>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</si>
  <si>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</si>
  <si>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</si>
  <si>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</si>
  <si>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</si>
  <si>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</si>
  <si>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</si>
  <si>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</si>
  <si>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</si>
  <si>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</si>
  <si>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</si>
  <si>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</si>
  <si>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</si>
  <si>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</si>
  <si>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</si>
  <si>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</si>
  <si>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</si>
  <si>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</si>
  <si>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</si>
  <si>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</si>
  <si>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</si>
  <si>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</si>
  <si>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</si>
  <si>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</si>
  <si>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</si>
  <si>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</si>
  <si>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</si>
  <si>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</si>
  <si>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</si>
  <si>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</si>
  <si>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</si>
  <si>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</si>
  <si>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</si>
  <si>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</si>
  <si>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</si>
  <si>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</si>
  <si>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</si>
  <si>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</si>
  <si>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</si>
  <si>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</si>
  <si>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</si>
  <si>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</si>
  <si>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</si>
  <si>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</si>
  <si>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</si>
  <si>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</si>
  <si>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</si>
  <si>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</si>
  <si>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</si>
  <si>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</si>
  <si>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</si>
  <si>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</si>
  <si>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</si>
  <si>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</si>
  <si>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</si>
  <si>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</si>
  <si>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</si>
  <si>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</si>
  <si>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</si>
  <si>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</si>
  <si>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</si>
  <si>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</si>
  <si>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</si>
  <si>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</si>
  <si>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</si>
  <si>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</si>
  <si>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</si>
  <si>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</si>
  <si>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</si>
  <si>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</si>
  <si>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</si>
  <si>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</si>
  <si>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</si>
  <si>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</si>
  <si>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</si>
  <si>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</si>
  <si>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</si>
  <si>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</si>
  <si>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</si>
  <si>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</si>
  <si>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</si>
  <si>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</si>
  <si>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</si>
  <si>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</si>
  <si>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</si>
  <si>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</si>
  <si>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</si>
  <si>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</si>
  <si>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</si>
  <si>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</si>
  <si>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</si>
  <si>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</si>
  <si>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</si>
  <si>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</si>
  <si>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</si>
  <si>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</si>
  <si>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</si>
  <si>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</si>
  <si>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</si>
  <si>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</si>
  <si>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</si>
  <si>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</si>
  <si>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</si>
  <si>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</si>
  <si>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</si>
  <si>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</si>
  <si>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</si>
  <si>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</si>
  <si>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</si>
  <si>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</si>
  <si>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</si>
  <si>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</si>
  <si>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</si>
  <si>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</si>
  <si>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</si>
  <si>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</si>
  <si>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</si>
  <si>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</si>
  <si>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</si>
  <si>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</si>
  <si>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</si>
  <si>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</si>
  <si>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</si>
  <si>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</si>
  <si>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</si>
  <si>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</si>
  <si>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</si>
  <si>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</si>
  <si>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</si>
  <si>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</si>
  <si>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</si>
  <si>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</si>
  <si>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</si>
  <si>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</si>
  <si>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</si>
  <si>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</si>
  <si>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</si>
  <si>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</si>
  <si>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</si>
  <si>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</si>
  <si>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</si>
  <si>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</si>
  <si>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</si>
  <si>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</si>
  <si>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</si>
  <si>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</si>
  <si>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</si>
  <si>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</si>
  <si>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</si>
  <si>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</si>
  <si>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</si>
  <si>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</si>
  <si>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</si>
  <si>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</si>
  <si>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</si>
  <si>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</si>
  <si>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</si>
  <si>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</si>
  <si>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</si>
  <si>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</si>
  <si>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</si>
  <si>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</si>
  <si>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</si>
  <si>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</si>
  <si>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</si>
  <si>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</si>
  <si>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</si>
  <si>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</si>
  <si>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</si>
  <si>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</si>
  <si>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</si>
  <si>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</si>
  <si>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</si>
  <si>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</si>
  <si>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</si>
  <si>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</si>
  <si>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</si>
  <si>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</si>
  <si>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</si>
  <si>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</si>
  <si>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</si>
  <si>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</si>
  <si>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</si>
  <si>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</si>
  <si>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</si>
  <si>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</si>
  <si>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</si>
  <si>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</si>
  <si>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</si>
  <si>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</si>
  <si>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</si>
  <si>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</si>
  <si>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</si>
  <si>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</si>
  <si>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</si>
  <si>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</si>
  <si>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</si>
  <si>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</si>
  <si>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</si>
  <si>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</si>
  <si>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</si>
  <si>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</si>
  <si>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</si>
  <si>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</si>
  <si>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</si>
  <si>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</si>
  <si>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</si>
  <si>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</si>
  <si>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</si>
  <si>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</si>
  <si>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</si>
  <si>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</si>
  <si>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</si>
  <si>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</si>
  <si>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</si>
  <si>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</si>
  <si>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</si>
  <si>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</si>
  <si>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</si>
  <si>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</si>
  <si>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</si>
  <si>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</si>
  <si>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</si>
  <si>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</si>
  <si>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</si>
  <si>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</si>
  <si>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</si>
  <si>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</si>
  <si>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</si>
  <si>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</si>
  <si>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</si>
  <si>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</si>
  <si>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</si>
  <si>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</si>
  <si>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</si>
  <si>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</si>
  <si>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</si>
  <si>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</si>
  <si>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</si>
  <si>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</si>
  <si>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</si>
  <si>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</si>
  <si>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</si>
  <si>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</si>
  <si>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</si>
  <si>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</si>
  <si>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</si>
  <si>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</si>
  <si>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</si>
  <si>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</si>
  <si>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</si>
  <si>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</si>
  <si>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</si>
  <si>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</si>
  <si>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</si>
  <si>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</si>
  <si>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</si>
  <si>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</si>
  <si>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</si>
  <si>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</si>
  <si>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</si>
  <si>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</si>
  <si>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</si>
  <si>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</si>
  <si>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</si>
  <si>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</si>
  <si>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</si>
  <si>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</si>
  <si>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</si>
  <si>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</si>
  <si>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</si>
  <si>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</si>
  <si>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</si>
  <si>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</si>
  <si>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</si>
  <si>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</si>
  <si>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</si>
  <si>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</si>
  <si>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</si>
  <si>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</si>
  <si>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</si>
  <si>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</si>
  <si>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</si>
  <si>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</si>
  <si>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</si>
  <si>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</si>
  <si>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</si>
  <si>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</si>
  <si>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</si>
  <si>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</si>
  <si>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</si>
  <si>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</si>
  <si>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</si>
  <si>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</si>
  <si>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</si>
  <si>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</si>
  <si>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</si>
  <si>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</si>
  <si>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</si>
  <si>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</si>
  <si>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</si>
  <si>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</si>
  <si>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</si>
  <si>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</si>
  <si>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</si>
  <si>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</si>
  <si>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</si>
  <si>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</si>
  <si>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</si>
  <si>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</si>
  <si>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</si>
  <si>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</si>
  <si>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</si>
  <si>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</si>
  <si>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</si>
  <si>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</si>
  <si>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</si>
  <si>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</si>
  <si>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</si>
  <si>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</si>
  <si>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</si>
  <si>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</si>
  <si>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</si>
  <si>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</si>
  <si>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</si>
  <si>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</si>
  <si>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</si>
  <si>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</si>
  <si>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</si>
  <si>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</si>
  <si>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</si>
  <si>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</si>
  <si>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</si>
  <si>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</si>
  <si>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</si>
  <si>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</si>
  <si>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</si>
  <si>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</si>
  <si>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</si>
  <si>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</si>
  <si>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</si>
  <si>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</si>
  <si>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</si>
  <si>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</si>
  <si>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</si>
  <si>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</si>
  <si>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</si>
  <si>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</si>
  <si>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</si>
  <si>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</si>
  <si>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</si>
  <si>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</si>
  <si>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</si>
  <si>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</si>
  <si>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</si>
  <si>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</si>
  <si>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</si>
  <si>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</si>
  <si>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</si>
  <si>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</si>
  <si>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</si>
  <si>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</si>
  <si>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</si>
  <si>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</si>
  <si>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</si>
  <si>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</si>
  <si>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</si>
  <si>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</si>
  <si>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</si>
  <si>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</si>
  <si>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</si>
  <si>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</si>
  <si>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</si>
  <si>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</si>
  <si>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</si>
  <si>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</si>
  <si>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</si>
  <si>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</si>
  <si>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</si>
  <si>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</si>
  <si>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</si>
  <si>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</si>
  <si>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</si>
  <si>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</si>
  <si>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</si>
  <si>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</si>
  <si>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</si>
  <si>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</si>
  <si>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</si>
  <si>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</si>
  <si>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</si>
  <si>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</si>
  <si>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</si>
  <si>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</si>
  <si>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</si>
  <si>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</si>
  <si>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</si>
  <si>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</si>
  <si>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</si>
  <si>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</si>
  <si>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</si>
  <si>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</si>
  <si>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</si>
  <si>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</si>
  <si>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</si>
  <si>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</si>
  <si>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</si>
  <si>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</si>
  <si>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</si>
  <si>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</si>
  <si>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</si>
  <si>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</si>
  <si>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</si>
  <si>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</si>
  <si>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</si>
  <si>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</si>
  <si>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</si>
  <si>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</si>
  <si>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</si>
  <si>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</si>
  <si>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</si>
  <si>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</si>
  <si>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</si>
  <si>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</si>
  <si>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</si>
  <si>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</si>
  <si>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</si>
  <si>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</si>
  <si>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</si>
  <si>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</si>
  <si>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</si>
  <si>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</si>
  <si>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</si>
  <si>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</si>
  <si>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</si>
  <si>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</si>
  <si>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</si>
  <si>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</si>
  <si>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</si>
  <si>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</si>
  <si>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</si>
  <si>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</si>
  <si>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</si>
  <si>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</si>
  <si>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</si>
  <si>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</si>
  <si>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</si>
  <si>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</si>
  <si>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</si>
  <si>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</si>
  <si>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</si>
  <si>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</si>
  <si>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</si>
  <si>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</si>
  <si>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</si>
  <si>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</si>
  <si>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</si>
  <si>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</si>
  <si>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</si>
  <si>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</si>
  <si>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</si>
  <si>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</si>
  <si>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</si>
  <si>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</si>
  <si>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</si>
  <si>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</si>
  <si>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</si>
  <si>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</si>
  <si>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</si>
  <si>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</si>
  <si>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</si>
  <si>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</si>
  <si>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</si>
  <si>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</si>
  <si>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</si>
  <si>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</si>
  <si>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</si>
  <si>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</si>
  <si>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</si>
  <si>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</si>
  <si>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</si>
  <si>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</si>
  <si>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</si>
  <si>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</si>
  <si>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</si>
  <si>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</si>
  <si>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</si>
  <si>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</si>
  <si>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</si>
  <si>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</si>
  <si>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</si>
  <si>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</si>
  <si>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</si>
  <si>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</si>
  <si>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</si>
  <si>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</si>
  <si>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</si>
  <si>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</si>
  <si>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</si>
  <si>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</si>
  <si>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</si>
  <si>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</si>
  <si>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</si>
  <si>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</si>
  <si>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</si>
  <si>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</si>
  <si>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</si>
  <si>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</si>
  <si>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</si>
  <si>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</si>
  <si>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</si>
  <si>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</si>
  <si>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</si>
  <si>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</si>
  <si>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</si>
  <si>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</si>
  <si>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</si>
  <si>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</si>
  <si>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</si>
  <si>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</si>
  <si>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</si>
  <si>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</si>
  <si>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</si>
  <si>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</si>
  <si>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</si>
  <si>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</si>
  <si>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</si>
  <si>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</si>
  <si>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</si>
  <si>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</si>
  <si>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</si>
  <si>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</si>
  <si>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</si>
  <si>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</si>
  <si>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</si>
  <si>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</si>
  <si>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</si>
  <si>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</si>
  <si>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</si>
  <si>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</si>
  <si>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</si>
  <si>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</si>
  <si>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</si>
  <si>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</si>
  <si>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</si>
  <si>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</si>
  <si>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</si>
  <si>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</si>
  <si>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</si>
  <si>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</si>
  <si>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</si>
  <si>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</si>
  <si>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</si>
  <si>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</si>
  <si>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</si>
  <si>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</si>
  <si>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</si>
  <si>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</si>
  <si>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</si>
  <si>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</si>
  <si>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</si>
  <si>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</si>
  <si>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</si>
  <si>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</si>
  <si>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</si>
  <si>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</si>
  <si>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</si>
  <si>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</si>
  <si>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</si>
  <si>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</si>
  <si>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</si>
  <si>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</si>
  <si>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</si>
  <si>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</si>
  <si>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</si>
  <si>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</si>
  <si>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</si>
  <si>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</si>
  <si>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</si>
  <si>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</si>
  <si>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</si>
  <si>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</si>
  <si>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</si>
  <si>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</si>
  <si>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</si>
  <si>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</si>
  <si>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</si>
  <si>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</si>
  <si>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</si>
  <si>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</si>
  <si>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</si>
  <si>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</si>
  <si>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</si>
  <si>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</si>
  <si>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</si>
  <si>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</si>
  <si>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</si>
  <si>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</si>
  <si>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</si>
  <si>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</si>
  <si>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</si>
  <si>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</si>
  <si>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</si>
  <si>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</si>
  <si>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</si>
  <si>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</si>
  <si>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</si>
  <si>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</si>
  <si>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</si>
  <si>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</si>
  <si>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</si>
  <si>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</si>
  <si>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</si>
  <si>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</si>
  <si>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</si>
  <si>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</si>
  <si>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</si>
  <si>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</si>
  <si>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</si>
  <si>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</si>
  <si>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</si>
  <si>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</si>
  <si>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</si>
  <si>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</si>
  <si>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</si>
  <si>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</si>
  <si>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</si>
  <si>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</si>
  <si>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</si>
  <si>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</si>
  <si>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</si>
  <si>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</si>
  <si>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</si>
  <si>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</si>
  <si>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</si>
  <si>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</si>
  <si>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</si>
  <si>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</si>
  <si>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</si>
  <si>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</si>
  <si>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</si>
  <si>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</si>
  <si>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</si>
  <si>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</si>
  <si>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</si>
  <si>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</si>
  <si>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</si>
  <si>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</si>
  <si>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</si>
  <si>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</si>
  <si>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</si>
  <si>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</si>
  <si>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</si>
  <si>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</si>
  <si>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</si>
  <si>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</si>
  <si>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</si>
  <si>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</si>
  <si>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</si>
  <si>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</si>
  <si>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</si>
  <si>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</si>
  <si>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</si>
  <si>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</si>
  <si>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</si>
  <si>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</si>
  <si>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</si>
  <si>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</si>
  <si>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</si>
  <si>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</si>
  <si>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</si>
  <si>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</si>
  <si>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</si>
  <si>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</si>
  <si>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</si>
  <si>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</si>
  <si>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</si>
  <si>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</si>
  <si>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</si>
  <si>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</si>
  <si>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</si>
  <si>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</si>
  <si>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</si>
  <si>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</si>
  <si>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</si>
  <si>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</si>
  <si>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</si>
  <si>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</si>
  <si>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</si>
  <si>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</si>
  <si>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</si>
  <si>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</si>
  <si>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</si>
  <si>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</si>
  <si>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</si>
  <si>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</si>
  <si>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</si>
  <si>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</si>
  <si>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</si>
  <si>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</si>
  <si>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</si>
  <si>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</si>
  <si>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</si>
  <si>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</si>
  <si>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</si>
  <si>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</si>
  <si>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</si>
  <si>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</si>
  <si>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</si>
  <si>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</si>
  <si>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</si>
  <si>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</si>
  <si>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</si>
  <si>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</si>
  <si>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</si>
  <si>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</si>
  <si>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</si>
  <si>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</si>
  <si>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</si>
  <si>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</si>
  <si>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</si>
  <si>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</si>
  <si>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</si>
  <si>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</si>
  <si>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</si>
  <si>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</si>
  <si>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</si>
  <si>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</si>
  <si>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</si>
  <si>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</si>
  <si>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</si>
  <si>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</si>
  <si>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</si>
  <si>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</si>
  <si>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</si>
  <si>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</si>
  <si>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</si>
  <si>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</si>
  <si>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</si>
  <si>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</si>
  <si>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</si>
  <si>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</si>
  <si>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</si>
  <si>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</si>
  <si>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</si>
  <si>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</si>
  <si>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</si>
  <si>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</si>
  <si>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</si>
  <si>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</si>
  <si>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</si>
  <si>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</si>
  <si>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</si>
  <si>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</si>
  <si>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</si>
  <si>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</si>
  <si>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</si>
  <si>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</si>
  <si>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</si>
  <si>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</si>
  <si>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</si>
  <si>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</si>
  <si>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</si>
  <si>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</si>
  <si>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</si>
  <si>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</si>
  <si>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</si>
  <si>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</si>
  <si>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</si>
  <si>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</si>
  <si>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</si>
  <si>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</si>
  <si>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</si>
  <si>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</si>
  <si>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</si>
  <si>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</si>
  <si>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</si>
  <si>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</si>
  <si>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</si>
  <si>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</si>
  <si>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</si>
  <si>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</si>
  <si>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</si>
  <si>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</si>
  <si>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</si>
  <si>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</si>
  <si>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</si>
  <si>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</si>
  <si>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</si>
  <si>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</si>
  <si>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</si>
  <si>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</si>
  <si>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</si>
  <si>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</si>
  <si>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</si>
  <si>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</si>
  <si>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</si>
  <si>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</si>
  <si>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</si>
  <si>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</si>
  <si>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</si>
  <si>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</si>
  <si>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</si>
  <si>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</si>
  <si>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</si>
  <si>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</si>
  <si>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</si>
  <si>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</si>
  <si>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</si>
  <si>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</si>
  <si>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</si>
  <si>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</si>
  <si>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</si>
  <si>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</si>
  <si>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</si>
  <si>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</si>
  <si>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</si>
  <si>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</si>
  <si>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</si>
  <si>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</si>
  <si>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</si>
  <si>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</si>
  <si>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</si>
  <si>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</si>
  <si>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</si>
  <si>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</si>
  <si>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</si>
  <si>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</si>
  <si>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</si>
  <si>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</si>
  <si>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</si>
  <si>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</si>
  <si>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</si>
  <si>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</si>
  <si>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</si>
  <si>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</si>
  <si>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</si>
  <si>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</si>
  <si>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</si>
  <si>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</si>
  <si>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</si>
  <si>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</si>
  <si>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</si>
  <si>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</si>
  <si>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</si>
  <si>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</si>
  <si>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</si>
  <si>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</si>
  <si>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</si>
  <si>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</si>
  <si>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</si>
  <si>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</si>
  <si>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</si>
  <si>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</si>
  <si>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</si>
  <si>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</si>
  <si>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</si>
  <si>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</si>
  <si>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</si>
  <si>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</si>
  <si>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</si>
  <si>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</si>
  <si>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</si>
  <si>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</si>
  <si>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</si>
  <si>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</si>
  <si>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</si>
  <si>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</si>
  <si>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</si>
  <si>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</si>
  <si>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</si>
  <si>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</si>
  <si>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</si>
  <si>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</si>
  <si>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</si>
  <si>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</si>
  <si>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</si>
  <si>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</si>
  <si>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</si>
  <si>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</si>
  <si>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</si>
  <si>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</si>
  <si>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</si>
  <si>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</si>
  <si>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</si>
  <si>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</si>
  <si>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</si>
  <si>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</si>
  <si>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</si>
  <si>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</si>
  <si>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</si>
  <si>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</si>
  <si>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</si>
  <si>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</si>
  <si>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</si>
  <si>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</si>
  <si>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</si>
  <si>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</si>
  <si>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</si>
  <si>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</si>
  <si>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</si>
  <si>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</si>
  <si>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</si>
  <si>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</si>
  <si>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</si>
  <si>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</si>
  <si>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</si>
  <si>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</si>
  <si>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</si>
  <si>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</si>
  <si>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</si>
  <si>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</si>
  <si>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</si>
  <si>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</si>
  <si>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</si>
  <si>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</si>
  <si>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</si>
  <si>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</si>
  <si>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</si>
  <si>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</si>
  <si>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</si>
  <si>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</si>
  <si>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</si>
  <si>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</si>
  <si>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</si>
  <si>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</si>
  <si>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</si>
  <si>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</si>
  <si>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</si>
  <si>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</si>
  <si>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</si>
  <si>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</si>
  <si>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</si>
  <si>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</si>
  <si>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</si>
  <si>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</si>
  <si>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</si>
  <si>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</si>
  <si>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</si>
  <si>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</si>
  <si>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</si>
  <si>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</si>
  <si>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</si>
  <si>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</si>
  <si>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</si>
  <si>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</si>
  <si>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</si>
  <si>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</si>
  <si>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</si>
  <si>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</si>
  <si>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</si>
  <si>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</si>
  <si>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</si>
  <si>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</si>
  <si>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</si>
  <si>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</si>
  <si>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</si>
  <si>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</si>
  <si>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</si>
  <si>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</si>
  <si>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</si>
  <si>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</si>
  <si>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</si>
  <si>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</si>
  <si>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</si>
  <si>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</si>
  <si>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</si>
  <si>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</si>
  <si>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</si>
  <si>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</si>
  <si>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</si>
  <si>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</si>
  <si>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</si>
  <si>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</si>
  <si>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</si>
  <si>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</si>
  <si>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</si>
  <si>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</si>
  <si>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</si>
  <si>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</si>
  <si>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</si>
  <si>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</si>
  <si>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</si>
  <si>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</si>
  <si>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</si>
  <si>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</si>
  <si>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</si>
  <si>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</si>
  <si>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</si>
  <si>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</si>
  <si>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</si>
  <si>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</si>
  <si>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</si>
  <si>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</si>
  <si>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</si>
  <si>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</si>
  <si>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</si>
  <si>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</si>
  <si>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</si>
  <si>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</si>
  <si>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</si>
  <si>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</si>
  <si>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</si>
  <si>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</si>
  <si>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</si>
  <si>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</si>
  <si>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</si>
  <si>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</si>
  <si>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</si>
  <si>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</si>
  <si>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</si>
  <si>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</si>
  <si>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</si>
  <si>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</si>
  <si>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</si>
  <si>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</si>
  <si>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</si>
  <si>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</si>
  <si>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</si>
  <si>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</si>
  <si>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</si>
  <si>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</si>
  <si>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</si>
  <si>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</si>
  <si>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</si>
  <si>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</si>
  <si>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</si>
  <si>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</si>
  <si>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</si>
  <si>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</si>
  <si>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</si>
  <si>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</si>
  <si>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</si>
  <si>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</si>
  <si>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</si>
  <si>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</si>
  <si>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</si>
  <si>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</si>
  <si>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</si>
  <si>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</si>
  <si>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</si>
  <si>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</si>
  <si>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</si>
  <si>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</si>
  <si>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</si>
  <si>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</si>
  <si>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</si>
  <si>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</si>
  <si>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</si>
  <si>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</si>
  <si>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</si>
  <si>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</si>
  <si>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</si>
  <si>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</si>
  <si>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</si>
  <si>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</si>
  <si>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</si>
  <si>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</si>
  <si>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</si>
  <si>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</si>
  <si>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</si>
  <si>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</si>
  <si>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</si>
  <si>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</si>
  <si>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</si>
  <si>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</si>
  <si>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</si>
  <si>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</si>
  <si>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</si>
  <si>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</si>
  <si>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</si>
  <si>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</si>
  <si>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</si>
  <si>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</si>
  <si>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</si>
  <si>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</si>
  <si>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</si>
  <si>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</si>
  <si>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</si>
  <si>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</si>
  <si>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</si>
  <si>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</si>
  <si>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</si>
  <si>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</si>
  <si>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</si>
  <si>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</si>
  <si>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</si>
  <si>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</si>
  <si>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</si>
  <si>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</si>
  <si>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</si>
  <si>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</si>
  <si>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</si>
  <si>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</si>
  <si>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</si>
  <si>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</si>
  <si>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</si>
  <si>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</si>
  <si>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</si>
  <si>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</si>
  <si>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</si>
  <si>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</si>
  <si>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</si>
  <si>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</si>
  <si>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</si>
  <si>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</si>
  <si>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</si>
  <si>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</si>
  <si>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</si>
  <si>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</si>
  <si>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</si>
  <si>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</si>
  <si>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</si>
  <si>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</si>
  <si>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</si>
  <si>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</si>
  <si>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</si>
  <si>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</si>
  <si>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</si>
  <si>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</si>
  <si>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</si>
  <si>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</si>
  <si>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</si>
  <si>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</si>
  <si>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</si>
  <si>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</si>
  <si>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</si>
  <si>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</si>
  <si>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</si>
  <si>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</si>
  <si>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</si>
  <si>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</si>
  <si>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</si>
  <si>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</si>
  <si>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</si>
  <si>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</si>
  <si>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</si>
  <si>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</si>
  <si>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</si>
  <si>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</si>
  <si>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</si>
  <si>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</si>
  <si>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</si>
  <si>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</si>
  <si>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</si>
  <si>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</si>
  <si>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</si>
  <si>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</si>
  <si>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</si>
  <si>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</si>
  <si>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</si>
  <si>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</si>
  <si>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</si>
  <si>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</si>
  <si>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</si>
  <si>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</si>
  <si>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</si>
  <si>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</si>
  <si>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</si>
  <si>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</si>
  <si>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</si>
  <si>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</si>
  <si>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</si>
  <si>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</si>
  <si>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</si>
  <si>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</si>
  <si>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</si>
  <si>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</si>
  <si>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</si>
  <si>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</si>
  <si>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</si>
  <si>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</si>
  <si>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</si>
  <si>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</si>
  <si>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</si>
  <si>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</si>
  <si>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</si>
  <si>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</si>
  <si>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</si>
  <si>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</si>
  <si>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</si>
  <si>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</si>
  <si>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</si>
  <si>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</si>
  <si>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</si>
  <si>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</si>
  <si>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</si>
  <si>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</si>
  <si>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</si>
  <si>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</si>
  <si>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</si>
  <si>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</si>
  <si>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</si>
  <si>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</si>
  <si>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</si>
  <si>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</si>
  <si>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</si>
  <si>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</si>
  <si>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</si>
  <si>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</si>
  <si>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</si>
  <si>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</si>
  <si>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</si>
  <si>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</si>
  <si>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</si>
  <si>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</si>
  <si>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</si>
  <si>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</si>
  <si>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</si>
  <si>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</si>
  <si>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</si>
  <si>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</si>
  <si>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</si>
  <si>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</si>
  <si>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</si>
  <si>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</si>
  <si>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</si>
  <si>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</si>
  <si>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</si>
  <si>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</si>
  <si>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</si>
  <si>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</si>
  <si>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</si>
  <si>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</si>
  <si>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</si>
  <si>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</si>
  <si>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</si>
  <si>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</si>
  <si>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</si>
  <si>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</si>
  <si>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</si>
  <si>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</si>
  <si>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</si>
  <si>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</si>
  <si>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</si>
  <si>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</si>
  <si>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</si>
  <si>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</si>
  <si>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</si>
  <si>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</si>
  <si>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</si>
  <si>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</si>
  <si>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</si>
  <si>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</si>
  <si>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</si>
  <si>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</si>
  <si>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</si>
  <si>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</si>
  <si>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</si>
  <si>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</si>
  <si>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</si>
  <si>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</si>
  <si>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</si>
  <si>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</si>
  <si>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</si>
  <si>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</si>
  <si>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</si>
  <si>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</si>
  <si>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</si>
  <si>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</si>
  <si>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</si>
  <si>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</si>
  <si>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</si>
  <si>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</si>
  <si>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</si>
  <si>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</si>
  <si>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</si>
  <si>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</si>
  <si>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</si>
  <si>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</si>
  <si>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</si>
  <si>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</si>
  <si>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</si>
  <si>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</si>
  <si>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</si>
  <si>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</si>
  <si>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</si>
  <si>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</si>
  <si>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</si>
  <si>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</si>
  <si>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</si>
  <si>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</si>
  <si>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</si>
  <si>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</si>
  <si>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</si>
  <si>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</si>
  <si>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</si>
  <si>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</si>
  <si>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</si>
  <si>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</si>
  <si>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</si>
  <si>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</si>
  <si>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</si>
  <si>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</si>
  <si>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</si>
  <si>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</si>
  <si>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</si>
  <si>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</si>
  <si>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</si>
  <si>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</si>
  <si>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</si>
  <si>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</si>
  <si>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</si>
  <si>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</si>
  <si>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</si>
  <si>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</si>
  <si>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</si>
  <si>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</si>
  <si>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</si>
  <si>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</si>
  <si>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</si>
  <si>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</si>
  <si>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</si>
  <si>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</si>
  <si>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</si>
  <si>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</si>
  <si>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</si>
  <si>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</si>
  <si>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</si>
  <si>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</si>
  <si>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</si>
  <si>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</si>
  <si>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</si>
  <si>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</si>
  <si>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</si>
  <si>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</si>
  <si>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</si>
  <si>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</si>
  <si>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</si>
  <si>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</si>
  <si>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</si>
  <si>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</si>
  <si>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</si>
  <si>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</si>
  <si>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</si>
  <si>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</si>
  <si>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</si>
  <si>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</si>
  <si>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</si>
  <si>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</si>
  <si>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</si>
  <si>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</si>
  <si>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</si>
  <si>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</si>
  <si>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</si>
  <si>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</si>
  <si>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</si>
  <si>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</si>
  <si>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</si>
  <si>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</si>
  <si>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</si>
  <si>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</si>
  <si>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</si>
  <si>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</si>
  <si>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</si>
  <si>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</si>
  <si>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</si>
  <si>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</si>
  <si>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</si>
  <si>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</si>
  <si>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</si>
  <si>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</si>
  <si>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</si>
  <si>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</si>
  <si>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</si>
  <si>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</si>
  <si>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</si>
  <si>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</si>
  <si>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</si>
  <si>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</si>
  <si>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</si>
  <si>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</si>
  <si>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</si>
  <si>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</si>
  <si>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</si>
  <si>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</si>
  <si>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</si>
  <si>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</si>
  <si>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</si>
  <si>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</si>
  <si>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</si>
  <si>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</si>
  <si>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</si>
  <si>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</si>
  <si>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</si>
  <si>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</si>
  <si>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</si>
  <si>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</si>
  <si>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</si>
  <si>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</si>
  <si>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</si>
  <si>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</si>
  <si>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</si>
  <si>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</si>
  <si>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</si>
  <si>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</si>
  <si>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</si>
  <si>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</si>
  <si>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</si>
  <si>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</si>
  <si>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</si>
  <si>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</si>
  <si>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</si>
  <si>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</si>
  <si>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</si>
  <si>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</si>
  <si>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</si>
  <si>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</si>
  <si>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</si>
  <si>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</si>
  <si>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</si>
  <si>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</si>
  <si>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</si>
  <si>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</si>
  <si>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</si>
  <si>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</si>
  <si>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</si>
  <si>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</si>
  <si>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</si>
  <si>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</si>
  <si>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</si>
  <si>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</si>
  <si>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</si>
  <si>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</si>
  <si>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</si>
  <si>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</si>
  <si>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</si>
  <si>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</si>
  <si>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</si>
  <si>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</si>
  <si>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</si>
  <si>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</si>
  <si>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</si>
  <si>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</si>
  <si>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</si>
  <si>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</si>
  <si>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</si>
  <si>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</si>
  <si>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</si>
  <si>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</si>
  <si>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</si>
  <si>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</si>
  <si>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</si>
  <si>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</si>
  <si>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</si>
  <si>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</si>
  <si>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</si>
  <si>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</si>
  <si>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</si>
  <si>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</si>
  <si>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</si>
  <si>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</si>
  <si>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</si>
  <si>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</si>
  <si>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</si>
  <si>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</si>
  <si>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</si>
  <si>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</si>
  <si>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</si>
  <si>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</si>
  <si>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</si>
  <si>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</si>
  <si>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</si>
  <si>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</si>
  <si>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</si>
  <si>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</si>
  <si>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</si>
  <si>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</si>
  <si>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</si>
  <si>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</si>
  <si>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</si>
  <si>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</si>
  <si>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</si>
  <si>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</si>
  <si>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</si>
  <si>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</si>
  <si>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</si>
  <si>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</si>
  <si>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</si>
  <si>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</si>
  <si>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</si>
  <si>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</si>
  <si>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</si>
  <si>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</si>
  <si>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</si>
  <si>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</si>
  <si>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</si>
  <si>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</si>
  <si>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</si>
  <si>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</si>
  <si>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</si>
  <si>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</si>
  <si>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</si>
  <si>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</si>
  <si>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</si>
  <si>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</si>
  <si>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</si>
  <si>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</si>
  <si>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</si>
  <si>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</si>
  <si>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</si>
  <si>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</si>
  <si>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</si>
  <si>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</si>
  <si>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</si>
  <si>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</si>
  <si>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</si>
  <si>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</si>
  <si>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</si>
  <si>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</si>
  <si>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</si>
  <si>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</si>
  <si>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</si>
  <si>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</si>
  <si>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</si>
  <si>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</si>
  <si>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</si>
  <si>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</si>
  <si>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</si>
  <si>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</si>
  <si>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</si>
  <si>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</si>
  <si>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</si>
  <si>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</si>
  <si>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</si>
  <si>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</si>
  <si>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</si>
  <si>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</si>
  <si>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</si>
  <si>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</si>
  <si>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</si>
  <si>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</si>
  <si>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</si>
  <si>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</si>
  <si>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</si>
  <si>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</si>
  <si>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</si>
  <si>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</si>
  <si>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</si>
  <si>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</si>
  <si>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</si>
  <si>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</si>
  <si>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</si>
  <si>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</si>
  <si>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</si>
  <si>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</si>
  <si>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</si>
  <si>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</si>
  <si>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</si>
  <si>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</si>
  <si>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</si>
  <si>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</si>
  <si>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</si>
  <si>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</si>
  <si>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</si>
  <si>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</si>
  <si>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</si>
  <si>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</si>
  <si>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</si>
  <si>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</si>
  <si>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</si>
  <si>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</si>
  <si>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</si>
  <si>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</si>
  <si>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</si>
  <si>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</si>
  <si>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</si>
  <si>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</si>
  <si>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</si>
  <si>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</si>
  <si>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</si>
  <si>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</si>
  <si>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</si>
  <si>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</si>
  <si>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</si>
  <si>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</si>
  <si>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</si>
  <si>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</si>
  <si>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</si>
  <si>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</si>
  <si>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</si>
  <si>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</si>
  <si>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</si>
  <si>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</si>
  <si>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</si>
  <si>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</si>
  <si>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</si>
  <si>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</si>
  <si>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</si>
  <si>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</si>
  <si>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</si>
  <si>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</si>
  <si>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</si>
  <si>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</si>
  <si>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</si>
  <si>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</si>
  <si>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</si>
  <si>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</si>
  <si>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</si>
  <si>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</si>
  <si>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</si>
  <si>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</si>
  <si>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</si>
  <si>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</si>
  <si>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</si>
  <si>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</si>
  <si>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</si>
  <si>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</si>
  <si>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</si>
  <si>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</si>
  <si>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</si>
  <si>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</si>
  <si>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</si>
  <si>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</si>
  <si>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</si>
  <si>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</si>
  <si>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</si>
  <si>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</si>
  <si>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</si>
  <si>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</si>
  <si>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</si>
  <si>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</si>
  <si>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</si>
  <si>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</si>
  <si>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</si>
  <si>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</si>
  <si>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</si>
  <si>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</si>
  <si>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</si>
  <si>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</si>
  <si>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</si>
  <si>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</si>
  <si>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</si>
  <si>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</si>
  <si>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</si>
  <si>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</si>
  <si>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</si>
  <si>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</si>
  <si>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</si>
  <si>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</si>
  <si>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</si>
  <si>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</si>
  <si>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</si>
  <si>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</si>
  <si>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</si>
  <si>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</si>
  <si>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</si>
  <si>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</si>
  <si>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</si>
  <si>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</si>
  <si>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</si>
  <si>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</si>
  <si>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</si>
  <si>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</si>
  <si>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</si>
  <si>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</si>
  <si>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</si>
  <si>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</si>
  <si>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</si>
  <si>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</si>
  <si>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</si>
  <si>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</si>
  <si>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</si>
  <si>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</si>
  <si>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</si>
  <si>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</si>
  <si>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</si>
  <si>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</si>
  <si>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</si>
  <si>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</si>
  <si>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</si>
  <si>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</si>
  <si>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</si>
  <si>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</si>
  <si>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</si>
  <si>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</si>
  <si>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</si>
  <si>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</si>
  <si>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</si>
  <si>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</si>
  <si>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</si>
  <si>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</si>
  <si>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</si>
  <si>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</si>
  <si>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</si>
  <si>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</si>
  <si>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</si>
  <si>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</si>
  <si>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</si>
  <si>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</si>
  <si>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</si>
  <si>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</si>
  <si>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</si>
  <si>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</si>
  <si>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</si>
  <si>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</si>
  <si>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</si>
  <si>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</si>
  <si>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</si>
  <si>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</si>
  <si>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</si>
  <si>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</si>
  <si>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</si>
  <si>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</si>
  <si>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</si>
  <si>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</si>
  <si>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</si>
  <si>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</si>
  <si>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</si>
  <si>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</si>
  <si>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</si>
  <si>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</si>
  <si>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</si>
  <si>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</si>
  <si>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</si>
  <si>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</si>
  <si>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</si>
  <si>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</si>
  <si>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</si>
  <si>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</si>
  <si>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</si>
  <si>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</si>
  <si>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</si>
  <si>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</si>
  <si>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</si>
  <si>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</si>
  <si>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</si>
  <si>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</si>
  <si>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</si>
  <si>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</si>
  <si>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</si>
  <si>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</si>
  <si>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</si>
  <si>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</si>
  <si>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</si>
  <si>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</si>
  <si>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</si>
  <si>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</si>
  <si>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</si>
  <si>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</si>
  <si>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</si>
  <si>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</si>
  <si>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</si>
  <si>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</si>
  <si>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</si>
  <si>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</si>
  <si>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</si>
  <si>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</si>
  <si>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</si>
  <si>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</si>
  <si>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</si>
  <si>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</si>
  <si>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</si>
  <si>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</si>
  <si>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</si>
  <si>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</si>
  <si>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</si>
  <si>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</si>
  <si>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</si>
  <si>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</si>
  <si>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</si>
  <si>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</si>
  <si>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</si>
  <si>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</si>
  <si>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</si>
  <si>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</si>
  <si>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</si>
  <si>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</si>
  <si>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</si>
  <si>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</si>
  <si>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</si>
  <si>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</si>
  <si>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</si>
  <si>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</si>
  <si>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</si>
  <si>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</si>
  <si>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</si>
  <si>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</si>
  <si>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</si>
  <si>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</si>
  <si>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</si>
  <si>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</si>
  <si>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</si>
  <si>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</si>
  <si>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</si>
  <si>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</si>
  <si>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</si>
  <si>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</si>
  <si>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</si>
  <si>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</si>
  <si>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</si>
  <si>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</si>
  <si>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</si>
  <si>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</si>
  <si>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</si>
  <si>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</si>
  <si>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</si>
  <si>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</si>
  <si>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</si>
  <si>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</si>
  <si>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</si>
  <si>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</si>
  <si>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</si>
  <si>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</si>
  <si>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</si>
  <si>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</si>
  <si>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</si>
  <si>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</si>
  <si>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</si>
  <si>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</si>
  <si>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</si>
  <si>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</si>
  <si>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</si>
  <si>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</si>
  <si>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</si>
  <si>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</si>
  <si>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</si>
  <si>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</si>
  <si>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</si>
  <si>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</si>
  <si>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</si>
  <si>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</si>
  <si>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</si>
  <si>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</si>
  <si>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</si>
  <si>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</si>
  <si>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</si>
  <si>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</si>
  <si>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</si>
  <si>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</si>
  <si>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</si>
  <si>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</si>
  <si>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</si>
  <si>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</si>
  <si>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</si>
  <si>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</si>
  <si>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</si>
  <si>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</si>
  <si>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</si>
  <si>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</si>
  <si>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</si>
  <si>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</si>
  <si>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</si>
  <si>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</si>
  <si>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</si>
  <si>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</si>
  <si>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</si>
  <si>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</si>
  <si>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</si>
  <si>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</si>
  <si>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</si>
  <si>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</si>
  <si>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</si>
  <si>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</si>
  <si>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</si>
  <si>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</si>
  <si>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</si>
  <si>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</si>
  <si>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</si>
  <si>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</si>
  <si>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</si>
  <si>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</si>
  <si>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</si>
  <si>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</si>
  <si>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</si>
  <si>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</si>
  <si>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</si>
  <si>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</si>
  <si>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</si>
  <si>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</si>
  <si>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</si>
  <si>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</si>
  <si>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</si>
  <si>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</si>
  <si>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</si>
  <si>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</si>
  <si>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</si>
  <si>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</si>
  <si>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</si>
  <si>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</si>
  <si>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</si>
  <si>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</si>
  <si>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</si>
  <si>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</si>
  <si>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</si>
  <si>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</si>
  <si>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</si>
  <si>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</si>
  <si>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</si>
  <si>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</si>
  <si>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</si>
  <si>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</si>
  <si>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</si>
  <si>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</si>
  <si>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</si>
  <si>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</si>
  <si>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</si>
  <si>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</si>
  <si>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</si>
  <si>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</si>
  <si>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</si>
  <si>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</si>
  <si>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</si>
  <si>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</si>
  <si>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</si>
  <si>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</si>
  <si>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</si>
  <si>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</si>
  <si>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</si>
  <si>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</si>
  <si>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</si>
  <si>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</si>
  <si>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</si>
  <si>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</si>
  <si>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</si>
  <si>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</si>
  <si>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</si>
  <si>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</si>
  <si>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</si>
  <si>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</si>
  <si>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</si>
  <si>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</si>
  <si>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</si>
  <si>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</si>
  <si>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</si>
  <si>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</si>
  <si>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</si>
  <si>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</si>
  <si>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</si>
  <si>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</si>
  <si>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</si>
  <si>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</si>
  <si>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</si>
  <si>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</si>
  <si>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</si>
  <si>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</si>
  <si>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</si>
  <si>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</si>
  <si>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</si>
  <si>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</si>
  <si>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</si>
  <si>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</si>
  <si>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</si>
  <si>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</si>
  <si>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</si>
  <si>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</si>
  <si>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</si>
  <si>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</si>
  <si>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</si>
  <si>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</si>
  <si>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</si>
  <si>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</si>
  <si>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</si>
  <si>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</si>
  <si>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</si>
  <si>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</si>
  <si>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</si>
  <si>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</si>
  <si>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</si>
  <si>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</si>
  <si>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</si>
  <si>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</si>
  <si>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</si>
  <si>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</si>
  <si>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</si>
  <si>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</si>
  <si>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</si>
  <si>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</si>
  <si>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</si>
  <si>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</si>
  <si>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</si>
  <si>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</si>
  <si>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</si>
  <si>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</si>
  <si>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</si>
  <si>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</si>
  <si>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</si>
  <si>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</si>
  <si>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</si>
  <si>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</si>
  <si>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</si>
  <si>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</si>
  <si>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</si>
  <si>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</si>
  <si>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</si>
  <si>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</si>
  <si>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</si>
  <si>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</si>
  <si>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</si>
  <si>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</si>
  <si>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</si>
  <si>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</si>
  <si>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</si>
  <si>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</si>
  <si>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</si>
  <si>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</si>
  <si>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</si>
  <si>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</si>
  <si>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</si>
  <si>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</si>
  <si>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</si>
  <si>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</si>
  <si>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</si>
  <si>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</si>
  <si>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</si>
  <si>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</si>
  <si>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</si>
  <si>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</si>
  <si>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</si>
  <si>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</si>
  <si>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</si>
  <si>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</si>
  <si>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</si>
  <si>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</si>
  <si>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</si>
  <si>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</si>
  <si>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</si>
  <si>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</si>
  <si>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</si>
  <si>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</si>
  <si>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</si>
  <si>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</si>
  <si>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</si>
  <si>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</si>
  <si>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</si>
  <si>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</si>
  <si>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</si>
  <si>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</si>
  <si>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</si>
  <si>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</si>
  <si>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</si>
  <si>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</si>
  <si>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</si>
  <si>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</si>
  <si>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</si>
  <si>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</si>
  <si>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</si>
  <si>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</si>
  <si>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</si>
  <si>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</si>
  <si>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</si>
  <si>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</si>
  <si>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</si>
  <si>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</si>
  <si>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</si>
  <si>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</si>
  <si>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</si>
  <si>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</si>
  <si>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</si>
  <si>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</si>
  <si>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</si>
  <si>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</si>
  <si>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</si>
  <si>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</si>
  <si>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</si>
  <si>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</si>
  <si>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</si>
  <si>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</si>
  <si>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</si>
  <si>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</si>
  <si>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</si>
  <si>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</si>
  <si>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</si>
  <si>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</si>
  <si>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</si>
  <si>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</si>
  <si>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</si>
  <si>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</si>
  <si>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</si>
  <si>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</si>
  <si>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</si>
  <si>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</si>
  <si>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</si>
  <si>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</si>
  <si>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</si>
  <si>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</si>
  <si>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</si>
  <si>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</si>
  <si>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</si>
  <si>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</si>
  <si>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</si>
  <si>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</si>
  <si>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</si>
  <si>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</si>
  <si>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</si>
  <si>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</si>
  <si>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</si>
  <si>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</si>
  <si>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</si>
  <si>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</si>
  <si>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</si>
  <si>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</si>
  <si>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</si>
  <si>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</si>
  <si>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</si>
  <si>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</si>
  <si>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</si>
  <si>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</si>
  <si>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</si>
  <si>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</si>
  <si>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</si>
  <si>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</si>
  <si>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</si>
  <si>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</si>
  <si>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</si>
  <si>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</si>
  <si>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</si>
  <si>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</si>
  <si>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</si>
  <si>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</si>
  <si>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</si>
  <si>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</si>
  <si>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</si>
  <si>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</si>
  <si>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</si>
  <si>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</si>
  <si>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</si>
  <si>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</si>
  <si>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</si>
  <si>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</si>
  <si>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</si>
  <si>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</si>
  <si>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</si>
  <si>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</si>
  <si>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</si>
  <si>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</si>
  <si>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</si>
  <si>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</si>
  <si>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</si>
  <si>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</si>
  <si>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</si>
  <si>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</si>
  <si>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</si>
  <si>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</si>
  <si>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</si>
  <si>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</si>
  <si>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</si>
  <si>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</si>
  <si>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</si>
  <si>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</si>
  <si>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</si>
  <si>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</si>
  <si>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</si>
  <si>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</si>
  <si>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</si>
  <si>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</si>
  <si>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</si>
  <si>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</si>
  <si>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</si>
  <si>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</si>
  <si>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</si>
  <si>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</si>
  <si>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</si>
  <si>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</si>
  <si>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</si>
  <si>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</si>
  <si>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</si>
  <si>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</si>
  <si>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</si>
  <si>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</si>
  <si>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</si>
  <si>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</si>
  <si>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</si>
  <si>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</si>
  <si>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</si>
  <si>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</si>
  <si>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</si>
  <si>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</si>
  <si>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</si>
  <si>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</si>
  <si>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</si>
  <si>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</si>
  <si>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</si>
  <si>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</si>
  <si>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</si>
  <si>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</si>
  <si>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</si>
  <si>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</si>
  <si>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</si>
  <si>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</si>
  <si>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</si>
  <si>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</si>
  <si>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</si>
  <si>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</si>
  <si>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</si>
  <si>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</si>
  <si>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</si>
  <si>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</si>
  <si>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</si>
  <si>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</si>
  <si>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</si>
  <si>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</si>
  <si>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</si>
  <si>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</si>
  <si>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</si>
  <si>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</si>
  <si>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</si>
  <si>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</si>
  <si>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</si>
  <si>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</si>
  <si>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</si>
  <si>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</si>
  <si>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</si>
  <si>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</si>
  <si>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</si>
  <si>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</si>
  <si>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</si>
  <si>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</si>
  <si>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</si>
  <si>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</si>
  <si>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</si>
  <si>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</si>
  <si>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</si>
  <si>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</si>
  <si>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</si>
  <si>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</si>
  <si>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</si>
  <si>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</si>
  <si>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</si>
  <si>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</si>
  <si>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</si>
  <si>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</si>
  <si>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</si>
  <si>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</si>
  <si>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</si>
  <si>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</si>
  <si>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</si>
  <si>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</si>
  <si>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</si>
  <si>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</si>
  <si>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</si>
  <si>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</si>
  <si>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</si>
  <si>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</si>
  <si>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</si>
  <si>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</si>
  <si>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</si>
  <si>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</si>
  <si>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</si>
  <si>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</si>
  <si>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</si>
  <si>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</si>
  <si>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</si>
  <si>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</si>
  <si>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</si>
  <si>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</si>
  <si>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</si>
  <si>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</si>
  <si>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</si>
  <si>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</si>
  <si>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</si>
  <si>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</si>
  <si>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</si>
  <si>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</si>
  <si>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</si>
  <si>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</si>
  <si>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</si>
  <si>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</si>
  <si>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</si>
  <si>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</si>
  <si>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</si>
  <si>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</si>
  <si>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</si>
  <si>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</si>
  <si>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</si>
  <si>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</si>
  <si>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</si>
  <si>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</si>
  <si>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</si>
  <si>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</si>
  <si>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</si>
  <si>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</si>
  <si>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</si>
  <si>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</si>
  <si>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</si>
  <si>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</si>
  <si>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</si>
  <si>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</si>
  <si>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</si>
  <si>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</si>
  <si>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</si>
  <si>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</si>
  <si>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</si>
  <si>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</si>
  <si>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</si>
  <si>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</si>
  <si>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</si>
  <si>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</si>
  <si>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</si>
  <si>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</si>
  <si>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</si>
  <si>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</si>
  <si>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</si>
  <si>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</si>
  <si>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</si>
  <si>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</si>
  <si>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</si>
  <si>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</si>
  <si>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</si>
  <si>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</si>
  <si>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</si>
  <si>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</si>
  <si>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</si>
  <si>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</si>
  <si>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</si>
  <si>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</si>
  <si>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</si>
  <si>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</si>
  <si>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</si>
  <si>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</si>
  <si>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</si>
  <si>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</si>
  <si>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</si>
  <si>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</si>
  <si>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</si>
  <si>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</si>
  <si>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</si>
  <si>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</si>
  <si>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</si>
  <si>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</si>
  <si>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</si>
  <si>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</si>
  <si>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</si>
  <si>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</si>
  <si>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</si>
  <si>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</si>
  <si>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</si>
  <si>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</si>
  <si>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</si>
  <si>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</si>
  <si>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</si>
  <si>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</si>
  <si>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</si>
  <si>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</si>
  <si>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</si>
  <si>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</si>
  <si>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</si>
  <si>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</si>
  <si>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</si>
  <si>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</si>
  <si>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</si>
  <si>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</si>
  <si>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</si>
  <si>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</si>
  <si>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</si>
  <si>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</si>
  <si>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</si>
  <si>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</si>
  <si>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</si>
  <si>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</si>
  <si>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</si>
  <si>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</si>
  <si>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</si>
  <si>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</si>
  <si>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</si>
  <si>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</si>
  <si>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</si>
  <si>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</si>
  <si>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</si>
  <si>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</si>
  <si>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</si>
  <si>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</si>
  <si>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</si>
  <si>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</si>
  <si>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</si>
  <si>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</si>
  <si>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</si>
  <si>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</si>
  <si>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</si>
  <si>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</si>
  <si>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</si>
  <si>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</si>
  <si>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</si>
  <si>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</si>
  <si>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</si>
  <si>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</si>
  <si>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</si>
  <si>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</si>
  <si>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</si>
  <si>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</si>
  <si>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</si>
  <si>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</si>
  <si>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</si>
  <si>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</si>
  <si>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</si>
  <si>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</si>
  <si>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</si>
  <si>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</si>
  <si>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</si>
  <si>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</si>
  <si>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</si>
  <si>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</si>
  <si>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</si>
  <si>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</si>
  <si>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</si>
  <si>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</si>
  <si>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</si>
  <si>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</si>
  <si>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</si>
  <si>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</si>
  <si>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</si>
  <si>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</si>
  <si>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</si>
  <si>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</si>
  <si>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</si>
  <si>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</si>
  <si>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</si>
  <si>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</si>
  <si>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</si>
  <si>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</si>
  <si>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</si>
  <si>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</si>
  <si>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</si>
  <si>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</si>
  <si>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</si>
  <si>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</si>
  <si>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</si>
  <si>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</si>
  <si>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</si>
  <si>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</si>
  <si>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</si>
  <si>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</si>
  <si>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</si>
  <si>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</si>
  <si>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</si>
  <si>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</si>
  <si>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</si>
  <si>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</si>
  <si>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</si>
  <si>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</si>
  <si>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</si>
  <si>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</si>
  <si>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</si>
  <si>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</si>
  <si>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</si>
  <si>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</si>
  <si>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</si>
  <si>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</si>
  <si>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</si>
  <si>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</si>
  <si>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</si>
  <si>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</si>
  <si>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</si>
  <si>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</si>
  <si>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</si>
  <si>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</si>
  <si>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</si>
  <si>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</si>
  <si>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</si>
  <si>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</si>
  <si>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</si>
  <si>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</si>
  <si>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</si>
  <si>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</si>
  <si>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</si>
  <si>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</si>
  <si>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</si>
  <si>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</si>
  <si>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</si>
  <si>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</si>
  <si>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</si>
  <si>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</si>
  <si>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</si>
  <si>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</si>
  <si>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</si>
  <si>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</si>
  <si>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</si>
  <si>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</si>
  <si>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</si>
  <si>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</si>
  <si>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</si>
  <si>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</si>
  <si>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</si>
  <si>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</si>
  <si>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</si>
  <si>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</si>
  <si>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</si>
  <si>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</si>
  <si>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</si>
  <si>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</si>
  <si>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</si>
  <si>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</si>
  <si>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</si>
  <si>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</si>
  <si>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</si>
  <si>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</si>
  <si>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</si>
  <si>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</si>
  <si>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</si>
  <si>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</si>
  <si>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</si>
  <si>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</si>
  <si>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</si>
  <si>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</si>
  <si>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</si>
  <si>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</si>
  <si>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</si>
  <si>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</si>
  <si>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</si>
  <si>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</si>
  <si>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</si>
  <si>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</si>
  <si>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</si>
  <si>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</si>
  <si>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</si>
  <si>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</si>
  <si>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</si>
  <si>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</si>
  <si>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</si>
  <si>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</si>
  <si>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</si>
  <si>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</si>
  <si>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</si>
  <si>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</si>
  <si>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</si>
  <si>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</si>
  <si>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</si>
  <si>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</si>
  <si>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</si>
  <si>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</si>
  <si>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</si>
  <si>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</si>
  <si>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</si>
  <si>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</si>
  <si>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</si>
  <si>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</si>
  <si>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</si>
  <si>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</si>
  <si>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</si>
  <si>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</si>
  <si>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</si>
  <si>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</si>
  <si>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</si>
  <si>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</si>
  <si>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</si>
  <si>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</si>
  <si>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</si>
  <si>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</si>
  <si>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</si>
  <si>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</si>
  <si>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</si>
  <si>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</si>
  <si>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</si>
  <si>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</si>
  <si>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</si>
  <si>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</si>
  <si>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</si>
  <si>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</si>
  <si>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</si>
  <si>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</si>
  <si>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</si>
  <si>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</si>
  <si>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</si>
  <si>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</si>
  <si>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</si>
  <si>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</si>
  <si>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</si>
  <si>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</si>
  <si>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</si>
  <si>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</si>
  <si>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</si>
  <si>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</si>
  <si>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</si>
  <si>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</si>
  <si>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</si>
  <si>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</si>
  <si>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</si>
  <si>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</si>
  <si>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</si>
  <si>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</si>
  <si>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</si>
  <si>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</si>
  <si>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</si>
  <si>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</si>
  <si>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</si>
  <si>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</si>
  <si>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</si>
  <si>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</si>
  <si>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</si>
  <si>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</si>
  <si>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</si>
  <si>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</si>
  <si>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</si>
  <si>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</si>
  <si>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</si>
  <si>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</si>
  <si>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</si>
  <si>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</si>
  <si>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</si>
  <si>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</si>
  <si>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</si>
  <si>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</si>
  <si>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</si>
  <si>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</si>
  <si>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</si>
  <si>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</si>
  <si>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</si>
  <si>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</si>
  <si>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</si>
  <si>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</si>
  <si>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</si>
  <si>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</si>
  <si>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</si>
  <si>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</si>
  <si>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</si>
  <si>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</si>
  <si>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</si>
  <si>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</si>
  <si>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</si>
  <si>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</si>
  <si>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</si>
  <si>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</si>
  <si>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</si>
  <si>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</si>
  <si>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</si>
  <si>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</si>
  <si>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</si>
  <si>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</si>
  <si>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</si>
  <si>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</si>
  <si>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</si>
  <si>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</si>
  <si>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</si>
  <si>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</si>
  <si>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</si>
  <si>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</si>
  <si>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</si>
  <si>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</si>
  <si>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</si>
  <si>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</si>
  <si>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</si>
  <si>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</si>
  <si>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</si>
  <si>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</si>
  <si>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</si>
  <si>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</si>
  <si>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</si>
  <si>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</si>
  <si>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</si>
  <si>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</si>
  <si>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</si>
  <si>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</si>
  <si>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</si>
  <si>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</si>
  <si>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</si>
  <si>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</si>
  <si>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</si>
  <si>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</si>
  <si>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</si>
  <si>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</si>
  <si>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</si>
  <si>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</si>
  <si>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</si>
  <si>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</si>
  <si>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</si>
  <si>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</si>
  <si>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</si>
  <si>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</si>
  <si>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</si>
  <si>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</si>
  <si>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</si>
  <si>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</si>
  <si>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</si>
  <si>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</si>
  <si>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</si>
  <si>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</si>
  <si>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</si>
  <si>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</si>
  <si>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</si>
  <si>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</si>
  <si>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</si>
  <si>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</si>
  <si>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</si>
  <si>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</si>
  <si>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</si>
  <si>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</si>
  <si>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</si>
  <si>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</si>
  <si>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</si>
  <si>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</si>
  <si>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</si>
  <si>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</si>
  <si>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</si>
  <si>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</si>
  <si>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</si>
  <si>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</si>
  <si>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</si>
  <si>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</si>
  <si>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</si>
  <si>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</si>
  <si>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</si>
  <si>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</si>
  <si>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</si>
  <si>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</si>
  <si>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</si>
  <si>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</si>
  <si>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</si>
  <si>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</si>
  <si>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</si>
  <si>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</si>
  <si>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</si>
  <si>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</si>
  <si>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</si>
  <si>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</si>
  <si>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</si>
  <si>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</si>
  <si>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</si>
  <si>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</si>
  <si>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</si>
  <si>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</si>
  <si>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</si>
  <si>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</si>
  <si>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</si>
  <si>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</si>
  <si>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</si>
  <si>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</si>
  <si>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</si>
  <si>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</si>
  <si>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</si>
  <si>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</si>
  <si>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</si>
  <si>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</si>
  <si>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</si>
  <si>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</si>
  <si>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</si>
  <si>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</si>
  <si>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</si>
  <si>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</si>
  <si>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</si>
  <si>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</si>
  <si>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</si>
  <si>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</si>
  <si>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</si>
  <si>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</si>
  <si>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</si>
  <si>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</si>
  <si>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</si>
  <si>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</si>
  <si>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</si>
  <si>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</si>
  <si>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</si>
  <si>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</si>
  <si>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</si>
  <si>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</si>
  <si>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</si>
  <si>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</si>
  <si>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</si>
  <si>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</si>
  <si>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</si>
  <si>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</si>
  <si>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</si>
  <si>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</si>
  <si>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</si>
  <si>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</si>
  <si>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</si>
  <si>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</si>
  <si>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</si>
  <si>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</si>
  <si>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</si>
  <si>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</si>
  <si>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</si>
  <si>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</si>
  <si>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</si>
  <si>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</si>
  <si>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</si>
  <si>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</si>
  <si>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</si>
  <si>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</si>
  <si>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</si>
  <si>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</si>
  <si>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</si>
  <si>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</si>
  <si>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</si>
  <si>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</si>
  <si>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</si>
  <si>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</si>
  <si>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</si>
  <si>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</si>
  <si>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</si>
  <si>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</si>
  <si>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</si>
  <si>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</si>
  <si>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</si>
  <si>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</si>
  <si>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</si>
  <si>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</si>
  <si>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</si>
  <si>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</si>
  <si>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</si>
  <si>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</si>
  <si>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</si>
  <si>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</si>
  <si>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</si>
  <si>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</si>
  <si>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</si>
  <si>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</si>
  <si>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</si>
  <si>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</si>
  <si>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</si>
  <si>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</si>
  <si>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</si>
  <si>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</si>
  <si>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</si>
  <si>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</si>
  <si>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</si>
  <si>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</si>
  <si>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</si>
  <si>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</si>
  <si>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</si>
  <si>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</si>
  <si>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</si>
  <si>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</si>
  <si>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</si>
  <si>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</si>
  <si>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</si>
  <si>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</si>
  <si>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</si>
  <si>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</si>
  <si>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</si>
  <si>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</si>
  <si>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</si>
  <si>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</si>
  <si>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</si>
  <si>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</si>
  <si>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</si>
  <si>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</si>
  <si>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</si>
  <si>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</si>
  <si>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</si>
  <si>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</si>
  <si>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</si>
  <si>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</si>
  <si>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</si>
  <si>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</si>
  <si>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</si>
  <si>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</si>
  <si>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</si>
  <si>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</si>
  <si>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</si>
  <si>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</si>
  <si>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</si>
  <si>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</si>
  <si>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</si>
  <si>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</si>
  <si>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</si>
  <si>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</si>
  <si>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</si>
  <si>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</si>
  <si>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</si>
  <si>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</si>
  <si>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</si>
  <si>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</si>
  <si>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</si>
  <si>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</si>
  <si>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</si>
  <si>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</si>
  <si>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</si>
  <si>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</si>
  <si>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</si>
  <si>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</si>
  <si>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</si>
  <si>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</si>
  <si>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</si>
  <si>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</si>
  <si>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</si>
  <si>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</si>
  <si>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</si>
  <si>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</si>
  <si>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</si>
  <si>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</si>
  <si>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</si>
  <si>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</si>
  <si>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</si>
  <si>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</si>
  <si>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</si>
  <si>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</si>
  <si>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</si>
  <si>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</si>
  <si>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</si>
  <si>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</si>
  <si>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</si>
  <si>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</si>
  <si>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</si>
  <si>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</si>
  <si>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</si>
  <si>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</si>
  <si>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</si>
  <si>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</si>
  <si>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</si>
  <si>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</si>
  <si>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</si>
  <si>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</si>
  <si>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</si>
  <si>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</si>
  <si>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</si>
  <si>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</si>
  <si>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</si>
  <si>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</si>
  <si>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</si>
  <si>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</si>
  <si>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</si>
  <si>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</si>
  <si>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</si>
  <si>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</si>
  <si>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</si>
  <si>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</si>
  <si>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</si>
  <si>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</si>
  <si>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</si>
  <si>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</si>
  <si>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</si>
  <si>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</si>
  <si>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</si>
  <si>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</si>
  <si>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</si>
  <si>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</si>
  <si>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</si>
  <si>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</si>
  <si>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</si>
  <si>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</si>
  <si>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</si>
  <si>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</si>
  <si>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</si>
  <si>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</si>
  <si>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</si>
  <si>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</si>
  <si>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</si>
  <si>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</si>
  <si>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</si>
  <si>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</si>
  <si>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</si>
  <si>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</si>
  <si>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</si>
  <si>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</si>
  <si>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</si>
  <si>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</si>
  <si>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</si>
  <si>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</si>
  <si>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</si>
  <si>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</si>
  <si>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</si>
  <si>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</si>
  <si>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</si>
  <si>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</si>
  <si>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</si>
  <si>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</si>
  <si>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</si>
  <si>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</si>
  <si>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</si>
  <si>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</si>
  <si>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</si>
  <si>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</si>
  <si>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</si>
  <si>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</si>
  <si>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</si>
  <si>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</si>
  <si>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</si>
  <si>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</si>
  <si>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</si>
  <si>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</si>
  <si>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</si>
  <si>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</si>
  <si>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</si>
  <si>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</si>
  <si>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</si>
  <si>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</si>
  <si>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</si>
  <si>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</si>
  <si>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</si>
  <si>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</si>
  <si>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</si>
  <si>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</si>
  <si>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</si>
  <si>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</si>
  <si>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</si>
  <si>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</si>
  <si>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</si>
  <si>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</si>
  <si>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</si>
  <si>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</si>
  <si>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</si>
  <si>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</si>
  <si>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</si>
  <si>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</si>
  <si>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</si>
  <si>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</si>
  <si>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</si>
  <si>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</si>
  <si>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</si>
  <si>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</si>
  <si>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</si>
  <si>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</si>
  <si>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</si>
  <si>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</si>
  <si>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</si>
  <si>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</si>
  <si>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</si>
  <si>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</si>
  <si>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</si>
  <si>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</si>
  <si>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</si>
  <si>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</si>
  <si>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</si>
  <si>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</si>
  <si>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</si>
  <si>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</si>
  <si>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</si>
  <si>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</si>
  <si>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</si>
  <si>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</si>
  <si>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</si>
  <si>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</si>
  <si>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</si>
  <si>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</si>
  <si>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</si>
  <si>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</si>
  <si>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</si>
  <si>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</si>
  <si>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</si>
  <si>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</si>
  <si>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</si>
  <si>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</si>
  <si>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</si>
  <si>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</si>
  <si>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</si>
  <si>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</si>
  <si>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</si>
  <si>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</si>
  <si>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</si>
  <si>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</si>
  <si>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</si>
  <si>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</si>
  <si>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</si>
  <si>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</si>
  <si>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</si>
  <si>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</si>
  <si>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</si>
  <si>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</si>
  <si>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</si>
  <si>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</si>
  <si>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</si>
  <si>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</si>
  <si>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</si>
  <si>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</si>
  <si>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</si>
  <si>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</si>
  <si>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</si>
  <si>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</si>
  <si>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</si>
  <si>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</si>
  <si>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</si>
  <si>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</si>
  <si>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</si>
  <si>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</si>
  <si>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</si>
  <si>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</si>
  <si>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</si>
  <si>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</si>
  <si>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</si>
  <si>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</si>
  <si>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</si>
  <si>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</si>
  <si>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</si>
  <si>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</si>
  <si>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</si>
  <si>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</si>
  <si>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</si>
  <si>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</si>
  <si>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</si>
  <si>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</si>
  <si>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</si>
  <si>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</si>
  <si>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</si>
  <si>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</si>
  <si>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</si>
  <si>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</si>
  <si>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</si>
  <si>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</si>
  <si>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</si>
  <si>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</si>
  <si>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</si>
  <si>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</si>
  <si>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</si>
  <si>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</si>
  <si>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</si>
  <si>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</si>
  <si>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</si>
  <si>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</si>
  <si>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</si>
  <si>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</si>
  <si>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</si>
  <si>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</si>
  <si>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</si>
  <si>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</si>
  <si>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</si>
  <si>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</si>
  <si>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</si>
  <si>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</si>
  <si>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</si>
  <si>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</si>
  <si>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</si>
  <si>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</si>
  <si>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</si>
  <si>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</si>
  <si>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</si>
  <si>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</si>
  <si>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</si>
  <si>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</si>
  <si>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</si>
  <si>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</si>
  <si>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</si>
  <si>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</si>
  <si>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</si>
  <si>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</si>
  <si>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</si>
  <si>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</si>
  <si>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</si>
  <si>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</si>
  <si>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</si>
  <si>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</si>
  <si>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</si>
  <si>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</si>
  <si>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</si>
  <si>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</si>
  <si>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</si>
  <si>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</si>
  <si>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</si>
  <si>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</si>
  <si>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</si>
  <si>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</si>
  <si>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</si>
  <si>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</si>
  <si>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</si>
  <si>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</si>
  <si>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</si>
  <si>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</si>
  <si>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</si>
  <si>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</si>
  <si>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</si>
  <si>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</si>
  <si>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</si>
  <si>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</si>
  <si>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</si>
  <si>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</si>
  <si>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</si>
  <si>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</si>
  <si>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</si>
  <si>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</si>
  <si>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</si>
  <si>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</si>
  <si>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</si>
  <si>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</si>
  <si>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</si>
  <si>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</si>
  <si>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</si>
  <si>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</si>
  <si>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</si>
  <si>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</si>
  <si>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</si>
  <si>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</si>
  <si>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</si>
  <si>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</si>
  <si>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</si>
  <si>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</si>
  <si>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</si>
  <si>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</si>
  <si>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</si>
  <si>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</si>
  <si>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</si>
  <si>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</si>
  <si>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</si>
  <si>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</si>
  <si>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</si>
  <si>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</si>
  <si>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</si>
  <si>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</si>
  <si>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</si>
  <si>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</si>
  <si>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</si>
  <si>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</si>
  <si>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</si>
  <si>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</si>
  <si>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</si>
  <si>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</si>
  <si>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</si>
  <si>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</si>
  <si>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</si>
  <si>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</si>
  <si>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</si>
  <si>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</si>
  <si>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</si>
  <si>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</si>
  <si>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</si>
  <si>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</si>
  <si>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</si>
  <si>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</si>
  <si>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</si>
  <si>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</si>
  <si>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</si>
  <si>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</si>
  <si>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</si>
  <si>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</si>
  <si>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</si>
  <si>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</si>
  <si>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</si>
  <si>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</si>
  <si>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</si>
  <si>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</si>
  <si>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</si>
  <si>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</si>
  <si>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</si>
  <si>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</si>
  <si>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</si>
  <si>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</si>
  <si>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</si>
  <si>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</si>
  <si>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</si>
  <si>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</si>
  <si>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</si>
  <si>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</si>
  <si>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</si>
  <si>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</si>
  <si>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</si>
  <si>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</si>
  <si>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</si>
  <si>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</si>
  <si>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</si>
  <si>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</si>
  <si>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</si>
  <si>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</si>
  <si>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</si>
  <si>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</si>
  <si>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</si>
  <si>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</si>
  <si>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</si>
  <si>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</si>
  <si>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</si>
  <si>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</si>
  <si>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</si>
  <si>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</si>
  <si>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</si>
  <si>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</si>
  <si>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</si>
  <si>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</si>
  <si>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</si>
  <si>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</si>
  <si>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</si>
  <si>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</si>
  <si>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</si>
  <si>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</si>
  <si>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</si>
  <si>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</si>
  <si>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</si>
  <si>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</si>
  <si>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</si>
  <si>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</si>
  <si>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</si>
  <si>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</si>
  <si>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</si>
  <si>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</si>
  <si>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</si>
  <si>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</si>
  <si>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</si>
  <si>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</si>
  <si>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</si>
  <si>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</si>
  <si>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</si>
  <si>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</si>
  <si>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</si>
  <si>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</si>
  <si>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</si>
  <si>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</si>
  <si>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</si>
  <si>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</si>
  <si>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</si>
  <si>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</si>
  <si>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</si>
  <si>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</si>
  <si>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</si>
  <si>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</si>
  <si>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</si>
  <si>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</si>
  <si>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</si>
  <si>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</si>
  <si>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</si>
  <si>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</si>
  <si>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</si>
  <si>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</si>
  <si>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</si>
  <si>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</si>
  <si>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</si>
  <si>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</si>
  <si>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</si>
  <si>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</si>
  <si>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</si>
  <si>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</si>
  <si>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</si>
  <si>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</si>
  <si>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</si>
  <si>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</si>
  <si>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</si>
  <si>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</si>
  <si>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</si>
  <si>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</si>
  <si>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</si>
  <si>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</si>
  <si>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</si>
  <si>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</si>
  <si>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</si>
  <si>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</si>
  <si>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</si>
  <si>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</si>
  <si>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</si>
  <si>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</si>
  <si>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</si>
  <si>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</si>
  <si>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</si>
  <si>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</si>
  <si>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</si>
  <si>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</si>
  <si>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</si>
  <si>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</si>
  <si>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</si>
  <si>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</si>
  <si>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</si>
  <si>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</si>
  <si>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</si>
  <si>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</si>
  <si>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</si>
  <si>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</si>
  <si>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</si>
  <si>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</si>
  <si>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</si>
  <si>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</si>
  <si>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</si>
  <si>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</si>
  <si>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</si>
  <si>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</si>
  <si>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</si>
  <si>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</si>
  <si>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</si>
  <si>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</si>
  <si>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</si>
  <si>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</si>
  <si>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</si>
  <si>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</si>
  <si>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</si>
  <si>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</si>
  <si>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</si>
  <si>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</si>
  <si>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</si>
  <si>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</si>
  <si>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</si>
  <si>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</si>
  <si>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</si>
  <si>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</si>
  <si>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</si>
  <si>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</si>
  <si>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</si>
  <si>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</si>
  <si>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</si>
  <si>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</si>
  <si>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</si>
  <si>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</si>
  <si>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</si>
  <si>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</si>
  <si>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</si>
  <si>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</si>
  <si>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</si>
  <si>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</si>
  <si>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</si>
  <si>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</si>
  <si>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</si>
  <si>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</si>
  <si>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</si>
  <si>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</si>
  <si>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</si>
  <si>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</si>
  <si>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</si>
  <si>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</si>
  <si>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</si>
  <si>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</si>
  <si>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</si>
  <si>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</si>
  <si>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</si>
  <si>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</si>
  <si>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</si>
  <si>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</si>
  <si>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</si>
  <si>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</si>
  <si>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</si>
  <si>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</si>
  <si>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</si>
  <si>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</si>
  <si>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</si>
  <si>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</si>
  <si>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</si>
  <si>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</si>
  <si>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</si>
  <si>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</si>
  <si>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</si>
  <si>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</si>
  <si>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</si>
  <si>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</si>
  <si>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</si>
  <si>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</si>
  <si>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</si>
  <si>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</si>
  <si>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</si>
  <si>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</si>
  <si>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</si>
  <si>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</si>
  <si>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</si>
  <si>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</si>
  <si>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</si>
  <si>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</si>
  <si>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</si>
  <si>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</si>
  <si>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</si>
  <si>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</si>
  <si>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</si>
  <si>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</si>
  <si>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</si>
  <si>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</si>
  <si>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</si>
  <si>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</si>
  <si>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</si>
  <si>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</si>
  <si>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</si>
  <si>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</si>
  <si>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</si>
  <si>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</si>
  <si>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</si>
  <si>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</si>
  <si>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</si>
  <si>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</si>
  <si>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</si>
  <si>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</si>
  <si>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</si>
  <si>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</si>
  <si>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</si>
  <si>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</si>
  <si>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</si>
  <si>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</si>
  <si>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</si>
  <si>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</si>
  <si>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</si>
  <si>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</si>
  <si>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</si>
  <si>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</si>
  <si>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</si>
  <si>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</si>
  <si>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</si>
  <si>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</si>
  <si>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</si>
  <si>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</si>
  <si>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</si>
  <si>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</si>
  <si>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</si>
  <si>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</si>
  <si>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</si>
  <si>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</si>
  <si>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</si>
  <si>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</si>
  <si>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</si>
  <si>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</si>
  <si>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</si>
  <si>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</si>
  <si>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</si>
  <si>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</si>
  <si>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</si>
  <si>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</si>
  <si>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</si>
  <si>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</si>
  <si>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</si>
  <si>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</si>
  <si>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</si>
  <si>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</si>
  <si>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</si>
  <si>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</si>
  <si>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</si>
  <si>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</si>
  <si>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</si>
  <si>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</si>
  <si>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</si>
  <si>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</si>
  <si>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</si>
  <si>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</si>
  <si>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</si>
  <si>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</si>
  <si>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</si>
  <si>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</si>
  <si>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</si>
  <si>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</si>
  <si>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</si>
  <si>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</si>
  <si>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</si>
  <si>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</si>
  <si>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</si>
  <si>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</si>
  <si>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</si>
  <si>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</si>
  <si>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</si>
  <si>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</si>
  <si>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</si>
  <si>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</si>
  <si>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</si>
  <si>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</si>
  <si>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</si>
  <si>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</si>
  <si>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</si>
  <si>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</si>
  <si>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</si>
  <si>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</si>
  <si>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</si>
  <si>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</si>
  <si>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</si>
  <si>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</si>
  <si>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</si>
  <si>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</si>
  <si>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</si>
  <si>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</si>
  <si>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</si>
  <si>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</si>
  <si>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</si>
  <si>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</si>
  <si>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</si>
  <si>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</si>
  <si>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</si>
  <si>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</si>
  <si>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</si>
  <si>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</si>
  <si>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</si>
  <si>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</si>
  <si>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</si>
  <si>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</si>
  <si>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</si>
  <si>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</si>
  <si>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</si>
  <si>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</si>
  <si>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</si>
  <si>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</si>
  <si>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</si>
  <si>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</si>
  <si>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</si>
  <si>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</si>
  <si>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</si>
  <si>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</si>
  <si>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</si>
  <si>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</si>
  <si>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</si>
  <si>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</si>
  <si>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</si>
  <si>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</si>
  <si>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</si>
  <si>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</si>
  <si>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</si>
  <si>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</si>
  <si>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</si>
  <si>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</si>
  <si>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</si>
  <si>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</si>
  <si>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</si>
  <si>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</si>
  <si>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</si>
  <si>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</si>
  <si>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</si>
  <si>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</si>
  <si>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</si>
  <si>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</si>
  <si>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</si>
  <si>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</si>
  <si>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</si>
  <si>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</si>
  <si>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</si>
  <si>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</si>
  <si>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</si>
  <si>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</si>
  <si>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</si>
  <si>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</si>
  <si>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</si>
  <si>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</si>
  <si>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</si>
  <si>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</si>
  <si>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</si>
  <si>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</si>
  <si>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</si>
  <si>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</si>
  <si>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</si>
  <si>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</si>
  <si>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</si>
  <si>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</si>
  <si>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</si>
  <si>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</si>
  <si>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</si>
  <si>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</si>
  <si>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</si>
  <si>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</si>
  <si>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</si>
  <si>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</si>
  <si>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</si>
  <si>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</si>
  <si>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</si>
  <si>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</si>
  <si>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</si>
  <si>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</si>
  <si>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</si>
  <si>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</si>
  <si>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</si>
  <si>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</si>
  <si>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</si>
  <si>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</si>
  <si>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</si>
  <si>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</si>
  <si>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</si>
  <si>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</si>
  <si>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</si>
  <si>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</si>
  <si>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</si>
  <si>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</si>
  <si>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</si>
  <si>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</si>
  <si>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</si>
  <si>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</si>
  <si>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</si>
  <si>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</si>
  <si>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</si>
  <si>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</si>
  <si>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</si>
  <si>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</si>
  <si>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</si>
  <si>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</si>
  <si>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</si>
  <si>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</si>
  <si>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</si>
  <si>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</si>
  <si>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</si>
  <si>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</si>
  <si>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</si>
  <si>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</si>
  <si>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</si>
  <si>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</si>
  <si>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</si>
  <si>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</si>
  <si>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</si>
  <si>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</si>
  <si>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</si>
  <si>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</si>
  <si>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</si>
  <si>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</si>
  <si>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</si>
  <si>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</si>
  <si>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</si>
  <si>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</si>
  <si>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</si>
  <si>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</si>
  <si>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</si>
  <si>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</si>
  <si>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</si>
  <si>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</si>
  <si>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</si>
  <si>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</si>
  <si>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</si>
  <si>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</si>
  <si>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</si>
  <si>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</si>
  <si>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</si>
  <si>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</si>
  <si>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</si>
  <si>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</si>
  <si>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</si>
  <si>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</si>
  <si>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</si>
  <si>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</si>
  <si>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</si>
  <si>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</si>
  <si>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</si>
  <si>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</si>
  <si>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</si>
  <si>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</si>
  <si>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</si>
  <si>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</si>
  <si>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</si>
  <si>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</si>
  <si>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</si>
  <si>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</si>
  <si>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</si>
  <si>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</si>
  <si>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</si>
  <si>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</si>
  <si>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</si>
  <si>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</si>
  <si>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</si>
  <si>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</si>
  <si>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</si>
  <si>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</si>
  <si>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</si>
  <si>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</si>
  <si>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</si>
  <si>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</si>
  <si>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</si>
  <si>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</si>
  <si>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</si>
  <si>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</si>
  <si>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</si>
  <si>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</si>
  <si>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</si>
  <si>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</si>
  <si>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</si>
  <si>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</si>
  <si>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</si>
  <si>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</si>
  <si>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</si>
  <si>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</si>
  <si>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</si>
  <si>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</si>
  <si>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</si>
  <si>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</si>
  <si>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</si>
  <si>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</si>
  <si>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</si>
  <si>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</si>
  <si>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</si>
  <si>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</si>
  <si>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</si>
  <si>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</si>
  <si>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</si>
  <si>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</si>
  <si>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</si>
  <si>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</si>
  <si>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</si>
  <si>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</si>
  <si>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</si>
  <si>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</si>
  <si>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</si>
  <si>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</si>
  <si>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</si>
  <si>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</si>
  <si>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</si>
  <si>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</si>
  <si>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</si>
  <si>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</si>
  <si>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</si>
  <si>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</si>
  <si>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</si>
  <si>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</si>
  <si>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</si>
  <si>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</si>
  <si>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</si>
  <si>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</si>
  <si>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</si>
  <si>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</si>
  <si>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</si>
  <si>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</si>
  <si>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</si>
  <si>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</si>
  <si>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</si>
  <si>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</si>
  <si>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</si>
  <si>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</si>
  <si>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</si>
  <si>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</si>
  <si>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</si>
  <si>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</si>
  <si>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</si>
  <si>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</si>
  <si>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</si>
  <si>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</si>
  <si>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</si>
  <si>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</si>
  <si>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</si>
  <si>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</si>
  <si>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</si>
  <si>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</si>
  <si>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</si>
  <si>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</si>
  <si>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</si>
  <si>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</si>
  <si>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</si>
  <si>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</si>
  <si>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</si>
  <si>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</si>
  <si>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</si>
  <si>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</si>
  <si>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</si>
  <si>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</si>
  <si>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</si>
  <si>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</si>
  <si>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</si>
  <si>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</si>
  <si>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</si>
  <si>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</si>
  <si>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</si>
  <si>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</si>
  <si>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</si>
  <si>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</si>
  <si>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</si>
  <si>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</si>
  <si>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</si>
  <si>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</si>
  <si>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</si>
  <si>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</si>
  <si>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</si>
  <si>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</si>
  <si>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</si>
  <si>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</si>
  <si>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</si>
  <si>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</si>
  <si>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</si>
  <si>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</si>
  <si>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</si>
  <si>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</si>
  <si>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</si>
  <si>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</si>
  <si>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</si>
  <si>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</si>
  <si>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</si>
  <si>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</si>
  <si>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</si>
  <si>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</si>
  <si>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</si>
  <si>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</si>
  <si>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</si>
  <si>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</si>
  <si>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</si>
  <si>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</si>
  <si>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</si>
  <si>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</si>
  <si>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</si>
  <si>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</si>
  <si>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</si>
  <si>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</si>
  <si>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</si>
  <si>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</si>
  <si>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</si>
  <si>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</si>
  <si>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</si>
  <si>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</si>
  <si>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</si>
  <si>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</si>
  <si>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</si>
  <si>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</si>
  <si>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</si>
  <si>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</si>
  <si>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</si>
  <si>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</si>
  <si>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</si>
  <si>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</si>
  <si>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</si>
  <si>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</si>
  <si>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</si>
  <si>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</si>
  <si>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</si>
  <si>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</si>
  <si>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</si>
  <si>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</si>
  <si>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</si>
  <si>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</si>
  <si>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</si>
  <si>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</si>
  <si>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</si>
  <si>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</si>
  <si>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</si>
  <si>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</si>
  <si>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</si>
  <si>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</si>
  <si>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</si>
  <si>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</si>
  <si>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</si>
  <si>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</si>
  <si>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</si>
  <si>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</si>
  <si>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</si>
  <si>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</si>
  <si>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</si>
  <si>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</si>
  <si>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</si>
  <si>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</si>
  <si>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</si>
  <si>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</si>
  <si>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</si>
  <si>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</si>
  <si>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</si>
  <si>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</si>
  <si>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</si>
  <si>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</si>
  <si>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</si>
  <si>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</si>
  <si>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</si>
  <si>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</si>
  <si>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</si>
  <si>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</si>
  <si>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</si>
  <si>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</si>
  <si>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</si>
  <si>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</si>
  <si>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</si>
  <si>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</si>
  <si>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</si>
  <si>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</si>
  <si>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</si>
  <si>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</si>
  <si>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</si>
  <si>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</si>
  <si>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</si>
  <si>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</si>
  <si>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</si>
  <si>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</si>
  <si>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</si>
  <si>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</si>
  <si>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</si>
  <si>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</si>
  <si>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</si>
  <si>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</si>
  <si>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</si>
  <si>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</si>
  <si>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</si>
  <si>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</si>
  <si>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</si>
  <si>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</si>
  <si>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</si>
  <si>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</si>
  <si>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</si>
  <si>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</si>
  <si>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</si>
  <si>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</si>
  <si>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</si>
  <si>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</si>
  <si>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</si>
  <si>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</si>
  <si>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</si>
  <si>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</si>
  <si>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</si>
  <si>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</si>
  <si>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</si>
  <si>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</si>
  <si>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</si>
  <si>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</si>
  <si>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</si>
  <si>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</si>
  <si>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</si>
  <si>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</si>
  <si>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</si>
  <si>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</si>
  <si>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</si>
  <si>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</si>
  <si>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</si>
  <si>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</si>
  <si>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</si>
  <si>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</si>
  <si>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</si>
  <si>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</si>
  <si>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</si>
  <si>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</si>
  <si>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</si>
  <si>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</si>
  <si>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</si>
  <si>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</si>
  <si>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</si>
  <si>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</si>
  <si>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</si>
  <si>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</si>
  <si>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</si>
  <si>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</si>
  <si>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</si>
  <si>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</si>
  <si>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</si>
  <si>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</si>
  <si>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</si>
  <si>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</si>
  <si>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</si>
  <si>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</si>
  <si>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</si>
  <si>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</si>
  <si>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</si>
  <si>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</si>
  <si>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</si>
  <si>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</si>
  <si>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</si>
  <si>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</si>
  <si>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</si>
  <si>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</si>
  <si>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</si>
  <si>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</si>
  <si>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</si>
  <si>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</si>
  <si>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</si>
  <si>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</si>
  <si>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</si>
  <si>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</si>
  <si>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</si>
  <si>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</si>
  <si>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</si>
  <si>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</si>
  <si>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</si>
  <si>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</si>
  <si>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</si>
  <si>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</si>
  <si>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</si>
  <si>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</si>
  <si>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</si>
  <si>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</si>
  <si>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</si>
  <si>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</si>
  <si>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</si>
  <si>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</si>
  <si>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</si>
  <si>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</si>
  <si>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</si>
  <si>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</si>
  <si>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</si>
  <si>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</si>
  <si>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</si>
  <si>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</si>
  <si>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</si>
  <si>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</si>
  <si>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</si>
  <si>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</si>
  <si>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</si>
  <si>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</si>
  <si>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</si>
  <si>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</si>
  <si>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</si>
  <si>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</si>
  <si>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</si>
  <si>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</si>
  <si>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</si>
  <si>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</si>
  <si>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</si>
  <si>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</si>
  <si>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</si>
  <si>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</si>
  <si>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</si>
  <si>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</si>
  <si>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</si>
  <si>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</si>
  <si>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</si>
  <si>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</si>
  <si>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</si>
  <si>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</si>
  <si>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</si>
  <si>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</si>
  <si>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</si>
  <si>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</si>
  <si>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</si>
  <si>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</si>
  <si>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</si>
  <si>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</si>
  <si>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</si>
  <si>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</si>
  <si>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</si>
  <si>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</si>
  <si>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</si>
  <si>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</si>
  <si>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</si>
  <si>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</si>
  <si>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</si>
  <si>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</si>
  <si>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</si>
  <si>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</si>
  <si>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</si>
  <si>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</si>
  <si>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</si>
  <si>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</si>
  <si>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</si>
  <si>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</si>
  <si>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</si>
  <si>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</si>
  <si>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</si>
  <si>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</si>
  <si>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</si>
  <si>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</si>
  <si>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</si>
  <si>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</si>
  <si>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</si>
  <si>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</si>
  <si>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</si>
  <si>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</si>
  <si>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</si>
  <si>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</si>
  <si>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</si>
  <si>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</si>
  <si>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</si>
  <si>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</si>
  <si>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</si>
  <si>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</si>
  <si>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</si>
  <si>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</si>
  <si>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</si>
  <si>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</si>
  <si>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</si>
  <si>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</si>
  <si>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</si>
  <si>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</si>
  <si>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</si>
  <si>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</si>
  <si>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</si>
  <si>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</si>
  <si>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</si>
  <si>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</si>
  <si>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</si>
  <si>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</si>
  <si>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</si>
  <si>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</si>
  <si>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</si>
  <si>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</si>
  <si>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</si>
  <si>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</si>
  <si>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</si>
  <si>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</si>
  <si>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</si>
  <si>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</si>
  <si>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</si>
  <si>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</si>
  <si>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</si>
  <si>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</si>
  <si>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</si>
  <si>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</si>
  <si>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</si>
  <si>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</si>
  <si>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</si>
  <si>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</si>
  <si>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</si>
  <si>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</si>
  <si>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</si>
  <si>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</si>
  <si>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</si>
  <si>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</si>
  <si>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</si>
  <si>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</si>
  <si>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</si>
  <si>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</si>
  <si>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</si>
  <si>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</si>
  <si>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</si>
  <si>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</si>
  <si>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</si>
  <si>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</si>
  <si>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</si>
  <si>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</si>
  <si>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</si>
  <si>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</si>
  <si>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</si>
  <si>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</si>
  <si>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</si>
  <si>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</si>
  <si>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</si>
  <si>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</si>
  <si>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</si>
  <si>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</si>
  <si>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</si>
  <si>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</si>
  <si>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</si>
  <si>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</si>
  <si>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</si>
  <si>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</si>
  <si>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</si>
  <si>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</si>
  <si>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</si>
  <si>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</si>
  <si>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</si>
  <si>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</si>
  <si>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</si>
  <si>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</si>
  <si>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</si>
  <si>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</si>
  <si>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</si>
  <si>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</si>
  <si>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</si>
  <si>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</si>
  <si>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</si>
  <si>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</si>
  <si>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</si>
  <si>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</si>
  <si>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</si>
  <si>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</si>
  <si>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</si>
  <si>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</si>
  <si>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</si>
  <si>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</si>
  <si>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</si>
  <si>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</si>
  <si>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</si>
  <si>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</si>
  <si>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</si>
  <si>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</si>
  <si>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</si>
  <si>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</si>
  <si>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</si>
  <si>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</si>
  <si>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</si>
  <si>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</si>
  <si>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</si>
  <si>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</si>
  <si>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</si>
  <si>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</si>
  <si>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</si>
  <si>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</si>
  <si>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</si>
  <si>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</si>
  <si>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</si>
  <si>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</si>
  <si>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</si>
  <si>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</si>
  <si>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</si>
  <si>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</si>
  <si>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</si>
  <si>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</si>
  <si>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</si>
  <si>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</si>
  <si>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</si>
  <si>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</si>
  <si>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</si>
  <si>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</si>
  <si>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</si>
  <si>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</si>
  <si>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</si>
  <si>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</si>
  <si>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</si>
  <si>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</si>
  <si>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</si>
  <si>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</si>
  <si>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</si>
  <si>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</si>
  <si>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</si>
  <si>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</si>
  <si>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</si>
  <si>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</si>
  <si>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</si>
  <si>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</si>
  <si>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</si>
  <si>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</si>
  <si>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</si>
  <si>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</si>
  <si>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</si>
  <si>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</si>
  <si>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</si>
  <si>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</si>
  <si>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</si>
  <si>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</si>
  <si>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</si>
  <si>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</si>
  <si>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</si>
  <si>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</si>
  <si>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</si>
  <si>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</si>
  <si>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</si>
  <si>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</si>
  <si>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</si>
  <si>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</si>
  <si>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</si>
  <si>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</si>
  <si>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</si>
  <si>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</si>
  <si>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</si>
  <si>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</si>
  <si>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</si>
  <si>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</si>
  <si>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</si>
  <si>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</si>
  <si>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</si>
  <si>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</si>
  <si>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</si>
  <si>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</si>
  <si>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</si>
  <si>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</si>
  <si>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</si>
  <si>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</si>
  <si>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</si>
  <si>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</si>
  <si>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</si>
  <si>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</si>
  <si>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</si>
  <si>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</si>
  <si>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</si>
  <si>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</si>
  <si>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</si>
  <si>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</si>
  <si>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</si>
  <si>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</si>
  <si>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</si>
  <si>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</si>
  <si>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</si>
  <si>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</si>
  <si>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</si>
  <si>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</si>
  <si>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</si>
  <si>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</si>
  <si>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</si>
  <si>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</si>
  <si>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</si>
  <si>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</si>
  <si>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</si>
  <si>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</si>
  <si>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</si>
  <si>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</si>
  <si>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</si>
  <si>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</si>
  <si>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</si>
  <si>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</si>
  <si>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</si>
  <si>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</si>
  <si>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</si>
  <si>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</si>
  <si>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</si>
  <si>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</si>
  <si>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</si>
  <si>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</si>
  <si>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</si>
  <si>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</si>
  <si>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</si>
  <si>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</si>
  <si>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</si>
  <si>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</si>
  <si>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</si>
  <si>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</si>
  <si>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</si>
  <si>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</si>
  <si>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</si>
  <si>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</si>
  <si>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</si>
  <si>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</si>
  <si>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</si>
  <si>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</si>
  <si>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</si>
  <si>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</si>
  <si>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</si>
  <si>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</si>
  <si>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</si>
  <si>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</si>
  <si>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</si>
  <si>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</si>
  <si>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</si>
  <si>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</si>
  <si>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</si>
  <si>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</si>
  <si>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</si>
  <si>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</si>
  <si>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</si>
  <si>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</si>
  <si>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</si>
  <si>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</si>
  <si>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</si>
  <si>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</si>
  <si>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</si>
  <si>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</si>
  <si>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</si>
  <si>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</si>
  <si>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</si>
  <si>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</si>
  <si>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</si>
  <si>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</si>
  <si>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</si>
  <si>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</si>
  <si>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</si>
  <si>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</si>
  <si>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</si>
  <si>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</si>
  <si>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</si>
  <si>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</si>
  <si>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</si>
  <si>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</si>
  <si>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</si>
  <si>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</si>
  <si>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</si>
  <si>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</si>
  <si>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</si>
  <si>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</si>
  <si>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</si>
  <si>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</si>
  <si>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</si>
  <si>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</si>
  <si>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</si>
  <si>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</si>
  <si>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</si>
  <si>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</si>
  <si>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</si>
  <si>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</si>
  <si>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</si>
  <si>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</si>
  <si>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</si>
  <si>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</si>
  <si>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</si>
  <si>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</si>
  <si>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</si>
  <si>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</si>
  <si>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</si>
  <si>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</si>
  <si>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</si>
  <si>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</si>
  <si>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</si>
  <si>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</si>
  <si>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</si>
  <si>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</si>
  <si>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</si>
  <si>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</si>
  <si>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</si>
  <si>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</si>
  <si>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</si>
  <si>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</si>
  <si>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</si>
  <si>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</si>
  <si>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</si>
  <si>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</si>
  <si>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</si>
  <si>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</si>
  <si>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</si>
  <si>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</si>
  <si>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</si>
  <si>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</si>
  <si>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</si>
  <si>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</si>
  <si>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</si>
  <si>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</si>
  <si>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</si>
  <si>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</si>
  <si>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</si>
  <si>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</si>
  <si>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</si>
  <si>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</si>
  <si>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</si>
  <si>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</si>
  <si>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</si>
  <si>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</si>
  <si>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</si>
  <si>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</si>
  <si>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</si>
  <si>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</si>
  <si>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</si>
  <si>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</si>
  <si>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</si>
  <si>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</si>
  <si>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</si>
  <si>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</si>
  <si>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</si>
  <si>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</si>
  <si>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</si>
  <si>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</si>
  <si>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</si>
  <si>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</si>
  <si>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</si>
  <si>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</si>
  <si>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</si>
  <si>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</si>
  <si>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</si>
  <si>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</si>
  <si>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</si>
  <si>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</si>
  <si>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</si>
  <si>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</si>
  <si>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</si>
  <si>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</si>
  <si>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</si>
  <si>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</si>
  <si>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</si>
  <si>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</si>
  <si>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</si>
  <si>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</si>
  <si>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</si>
  <si>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</si>
  <si>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</si>
  <si>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</si>
  <si>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</si>
  <si>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</si>
  <si>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</si>
  <si>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</si>
  <si>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</si>
  <si>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</si>
  <si>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</si>
  <si>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</si>
  <si>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</si>
  <si>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</si>
  <si>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</si>
  <si>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</si>
  <si>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</si>
  <si>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</si>
  <si>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</si>
  <si>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</si>
  <si>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</si>
  <si>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</si>
  <si>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</si>
  <si>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</si>
  <si>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</si>
  <si>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</si>
  <si>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</si>
  <si>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</si>
  <si>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</si>
  <si>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</si>
  <si>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</si>
  <si>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</si>
  <si>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</si>
  <si>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</si>
  <si>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</si>
  <si>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</si>
  <si>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</si>
  <si>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</si>
  <si>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</si>
  <si>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</si>
  <si>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</si>
  <si>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</si>
  <si>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</si>
  <si>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</si>
  <si>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</si>
  <si>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</si>
  <si>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</si>
  <si>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</si>
  <si>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</si>
  <si>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</si>
  <si>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</si>
  <si>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</si>
  <si>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</si>
  <si>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</si>
  <si>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</si>
  <si>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</si>
  <si>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</si>
  <si>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</si>
  <si>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</si>
  <si>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</si>
  <si>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</si>
  <si>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</si>
  <si>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</si>
  <si>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</si>
  <si>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</si>
  <si>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</si>
  <si>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</si>
  <si>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</si>
  <si>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</si>
  <si>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</si>
  <si>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</si>
  <si>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</si>
  <si>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</si>
  <si>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</si>
  <si>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</si>
  <si>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</si>
  <si>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</si>
  <si>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</si>
  <si>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</si>
  <si>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</si>
  <si>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</si>
  <si>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</si>
  <si>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</si>
  <si>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</si>
  <si>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</si>
  <si>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</si>
  <si>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</si>
  <si>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</si>
  <si>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</si>
  <si>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</si>
  <si>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</si>
  <si>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</si>
  <si>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</si>
  <si>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</si>
  <si>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</si>
  <si>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</si>
  <si>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</si>
  <si>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</si>
  <si>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</si>
  <si>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</si>
  <si>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</si>
  <si>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</si>
  <si>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</si>
  <si>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</si>
  <si>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</si>
  <si>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</si>
  <si>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</si>
  <si>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</si>
  <si>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</si>
  <si>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</si>
  <si>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</si>
  <si>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</si>
  <si>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</si>
  <si>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</si>
  <si>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</si>
  <si>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</si>
  <si>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</si>
  <si>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</si>
  <si>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</si>
  <si>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</si>
  <si>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</si>
  <si>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</si>
  <si>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</si>
  <si>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</si>
  <si>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</si>
  <si>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</si>
  <si>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</si>
  <si>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</si>
  <si>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</si>
  <si>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</si>
  <si>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</si>
  <si>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</si>
  <si>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</si>
  <si>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</si>
  <si>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</si>
  <si>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</si>
  <si>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</si>
  <si>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</si>
  <si>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</si>
  <si>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</si>
  <si>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</si>
  <si>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</si>
  <si>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</si>
  <si>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</si>
  <si>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</si>
  <si>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</si>
  <si>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</si>
  <si>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</si>
  <si>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</si>
  <si>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</si>
  <si>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</si>
  <si>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</si>
  <si>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</si>
  <si>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</si>
  <si>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</si>
  <si>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</si>
  <si>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</si>
  <si>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</si>
  <si>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</si>
  <si>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</si>
  <si>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</si>
  <si>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</si>
  <si>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</si>
  <si>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</si>
  <si>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</si>
  <si>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</si>
  <si>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</si>
  <si>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</si>
  <si>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</si>
  <si>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</si>
  <si>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</si>
  <si>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</si>
  <si>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</si>
  <si>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</si>
  <si>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</si>
  <si>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</si>
  <si>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</si>
  <si>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</si>
  <si>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</si>
  <si>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</si>
  <si>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</si>
  <si>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</si>
  <si>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</si>
  <si>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</si>
  <si>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</si>
  <si>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</si>
  <si>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</si>
  <si>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</si>
  <si>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</si>
  <si>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</si>
  <si>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</si>
  <si>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</si>
  <si>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</si>
  <si>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</si>
  <si>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</si>
  <si>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</si>
  <si>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</si>
  <si>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</si>
  <si>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</si>
  <si>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</si>
  <si>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</si>
  <si>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</si>
  <si>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</si>
  <si>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</si>
  <si>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</si>
  <si>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</si>
  <si>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</si>
  <si>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</si>
  <si>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</si>
  <si>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</si>
  <si>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</si>
  <si>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</si>
  <si>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</si>
  <si>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</si>
  <si>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</si>
  <si>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</si>
  <si>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</si>
  <si>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</si>
  <si>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</si>
  <si>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</si>
  <si>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</si>
  <si>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</si>
  <si>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</si>
  <si>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</si>
  <si>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</si>
  <si>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</si>
  <si>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</si>
  <si>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</si>
  <si>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</si>
  <si>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</si>
  <si>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</si>
  <si>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</si>
  <si>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</si>
  <si>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</si>
  <si>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</si>
  <si>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</si>
  <si>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</si>
  <si>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</si>
  <si>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</si>
  <si>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</si>
  <si>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</si>
  <si>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</si>
  <si>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</si>
  <si>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</si>
  <si>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</si>
  <si>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</si>
  <si>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</si>
  <si>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</si>
  <si>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</si>
  <si>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</si>
  <si>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</si>
  <si>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</si>
  <si>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</si>
  <si>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</si>
  <si>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</si>
  <si>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</si>
  <si>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</si>
  <si>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</si>
  <si>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</si>
  <si>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</si>
  <si>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</si>
  <si>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</si>
  <si>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</si>
  <si>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</si>
  <si>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</si>
  <si>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</si>
  <si>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</si>
  <si>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</si>
  <si>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</si>
  <si>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</si>
  <si>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</si>
  <si>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</si>
  <si>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</si>
  <si>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</si>
  <si>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</si>
  <si>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</si>
  <si>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</si>
  <si>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</si>
  <si>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</si>
  <si>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</si>
  <si>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</si>
  <si>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</si>
  <si>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</si>
  <si>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</si>
  <si>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</si>
  <si>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</si>
  <si>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</si>
  <si>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</si>
  <si>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</si>
  <si>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</si>
  <si>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</si>
  <si>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</si>
  <si>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</si>
  <si>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</si>
  <si>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</si>
  <si>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</si>
  <si>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</si>
  <si>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</si>
  <si>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</si>
  <si>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</si>
  <si>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</si>
  <si>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</si>
  <si>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</si>
  <si>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</si>
  <si>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</si>
  <si>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</si>
  <si>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</si>
  <si>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</si>
  <si>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</si>
  <si>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</si>
  <si>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</si>
  <si>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</si>
  <si>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</si>
  <si>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</si>
  <si>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</si>
  <si>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</si>
  <si>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</si>
  <si>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</si>
  <si>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</si>
  <si>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</si>
  <si>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</si>
  <si>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</si>
  <si>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</si>
  <si>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</si>
  <si>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</si>
  <si>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</si>
  <si>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</si>
  <si>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</si>
  <si>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</si>
  <si>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</si>
  <si>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</si>
  <si>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</si>
  <si>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</si>
  <si>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</si>
  <si>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</si>
  <si>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</si>
  <si>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</si>
  <si>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</si>
  <si>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</si>
  <si>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</si>
  <si>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</si>
  <si>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</si>
  <si>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</si>
  <si>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</si>
  <si>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</si>
  <si>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</si>
  <si>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</si>
  <si>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</si>
  <si>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</si>
  <si>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</si>
  <si>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</si>
  <si>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</si>
  <si>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</si>
  <si>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</si>
  <si>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</si>
  <si>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</si>
  <si>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</si>
  <si>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</si>
  <si>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</si>
  <si>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</si>
  <si>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</si>
  <si>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</si>
  <si>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</si>
  <si>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</si>
  <si>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</si>
  <si>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</si>
  <si>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</si>
  <si>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</si>
  <si>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</si>
  <si>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</si>
  <si>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</si>
  <si>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</si>
  <si>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</si>
  <si>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</si>
  <si>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</si>
  <si>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</si>
  <si>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</si>
  <si>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</si>
  <si>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</si>
  <si>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</si>
  <si>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</si>
  <si>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</si>
  <si>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</si>
  <si>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</si>
  <si>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</si>
  <si>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</si>
  <si>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</si>
  <si>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</si>
  <si>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</si>
  <si>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</si>
  <si>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</si>
  <si>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</si>
  <si>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</si>
  <si>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</si>
  <si>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</si>
  <si>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</si>
  <si>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</si>
  <si>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</si>
  <si>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</si>
  <si>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</si>
  <si>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</si>
  <si>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</si>
  <si>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</si>
  <si>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</si>
  <si>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</si>
  <si>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</si>
  <si>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</si>
  <si>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</si>
  <si>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</si>
  <si>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</si>
  <si>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</si>
  <si>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</si>
  <si>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</si>
  <si>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</si>
  <si>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</si>
  <si>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</si>
  <si>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</si>
  <si>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</si>
  <si>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</si>
  <si>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</si>
  <si>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</si>
  <si>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</si>
  <si>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</si>
  <si>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</si>
  <si>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</si>
  <si>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</si>
  <si>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</si>
  <si>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</si>
  <si>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</si>
  <si>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</si>
  <si>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</si>
  <si>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</si>
  <si>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</si>
  <si>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</si>
  <si>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</si>
  <si>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</si>
  <si>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</si>
  <si>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</si>
  <si>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</si>
  <si>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</si>
  <si>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</si>
  <si>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</si>
  <si>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</si>
  <si>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</si>
  <si>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</si>
  <si>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</si>
  <si>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</si>
  <si>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</si>
  <si>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</si>
  <si>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</si>
  <si>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</si>
  <si>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</si>
  <si>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</si>
  <si>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</si>
  <si>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</si>
  <si>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</si>
  <si>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</si>
  <si>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</si>
  <si>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</si>
  <si>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</si>
  <si>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</si>
  <si>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</si>
  <si>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</si>
  <si>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</si>
  <si>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</si>
  <si>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</si>
  <si>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</si>
  <si>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</si>
  <si>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</si>
  <si>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</si>
  <si>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</si>
  <si>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</si>
  <si>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</si>
  <si>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</si>
  <si>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</si>
  <si>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</si>
  <si>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</si>
  <si>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</si>
  <si>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</si>
  <si>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</si>
  <si>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</si>
  <si>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</si>
  <si>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</si>
  <si>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</si>
  <si>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</si>
  <si>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</si>
  <si>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</si>
  <si>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</si>
  <si>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</si>
  <si>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</si>
  <si>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</si>
  <si>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</si>
  <si>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</si>
  <si>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</si>
  <si>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</si>
  <si>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</si>
  <si>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</si>
  <si>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</si>
  <si>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</si>
  <si>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</si>
  <si>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</si>
  <si>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</si>
  <si>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</si>
  <si>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</si>
  <si>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</si>
  <si>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</si>
  <si>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</si>
  <si>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</si>
  <si>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</si>
  <si>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</si>
  <si>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</si>
  <si>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</si>
  <si>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</si>
  <si>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</si>
  <si>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</si>
  <si>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</si>
  <si>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</si>
  <si>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</si>
  <si>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</si>
  <si>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</si>
  <si>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</si>
  <si>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</si>
  <si>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</si>
  <si>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</si>
  <si>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</si>
  <si>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</si>
  <si>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</si>
  <si>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</si>
  <si>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</si>
  <si>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</si>
  <si>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</si>
  <si>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</si>
  <si>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</si>
  <si>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</si>
  <si>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</si>
  <si>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</si>
  <si>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</si>
  <si>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</si>
  <si>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</si>
  <si>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</si>
  <si>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</si>
  <si>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</si>
  <si>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</si>
  <si>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</si>
  <si>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</si>
  <si>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</si>
  <si>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</si>
  <si>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</si>
  <si>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</si>
  <si>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</si>
  <si>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</si>
  <si>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</si>
  <si>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</si>
  <si>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</si>
  <si>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</si>
  <si>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</si>
  <si>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</si>
  <si>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</si>
  <si>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</si>
  <si>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</si>
  <si>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</si>
  <si>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</si>
  <si>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</si>
  <si>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</si>
  <si>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</si>
  <si>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</si>
  <si>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</si>
  <si>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</si>
  <si>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</si>
  <si>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</si>
  <si>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</si>
  <si>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</si>
  <si>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</si>
  <si>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</si>
  <si>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</si>
  <si>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</si>
  <si>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</si>
  <si>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</si>
  <si>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</si>
  <si>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</si>
  <si>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</si>
  <si>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</si>
  <si>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</si>
  <si>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</si>
  <si>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</si>
  <si>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</si>
  <si>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</si>
  <si>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</si>
  <si>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</si>
  <si>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</si>
  <si>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</si>
  <si>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</si>
  <si>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</si>
  <si>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</si>
  <si>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</si>
  <si>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</si>
  <si>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</si>
  <si>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</si>
  <si>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</si>
  <si>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</si>
  <si>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</si>
  <si>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</si>
  <si>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</si>
  <si>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</si>
  <si>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</si>
  <si>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</si>
  <si>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</si>
  <si>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</si>
  <si>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</si>
  <si>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</si>
  <si>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</si>
  <si>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</si>
  <si>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</si>
  <si>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</si>
  <si>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</si>
  <si>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</si>
  <si>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</si>
  <si>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</si>
  <si>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</si>
  <si>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</si>
  <si>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</si>
  <si>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</si>
  <si>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</si>
  <si>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</si>
  <si>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</si>
  <si>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</si>
  <si>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</si>
  <si>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</si>
  <si>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</si>
  <si>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</si>
  <si>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</si>
  <si>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</si>
  <si>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</si>
  <si>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</si>
  <si>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</si>
  <si>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</si>
  <si>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</si>
  <si>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</si>
  <si>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</si>
  <si>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</si>
  <si>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</si>
  <si>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</si>
  <si>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</si>
  <si>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</si>
  <si>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</si>
  <si>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</si>
  <si>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</si>
  <si>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</si>
  <si>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</si>
  <si>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</si>
  <si>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</si>
  <si>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</si>
  <si>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</si>
  <si>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</si>
  <si>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</si>
  <si>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</si>
  <si>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</si>
  <si>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</si>
  <si>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</si>
  <si>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</si>
  <si>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</si>
  <si>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</si>
  <si>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</si>
  <si>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</si>
  <si>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</si>
  <si>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</si>
  <si>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</si>
  <si>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</si>
  <si>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</si>
  <si>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</si>
  <si>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</si>
  <si>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</si>
  <si>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</si>
  <si>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</si>
  <si>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</si>
  <si>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</si>
  <si>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</si>
  <si>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</si>
  <si>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</si>
  <si>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</si>
  <si>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</si>
  <si>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</si>
  <si>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</si>
  <si>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</si>
  <si>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</si>
  <si>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</si>
  <si>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</si>
  <si>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</si>
  <si>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</si>
  <si>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</si>
  <si>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</si>
  <si>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</si>
  <si>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</si>
  <si>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</si>
  <si>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</si>
  <si>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</si>
  <si>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</si>
  <si>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</si>
  <si>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</si>
  <si>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</si>
  <si>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</si>
  <si>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</si>
  <si>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</si>
  <si>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</si>
  <si>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</si>
  <si>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</si>
  <si>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</si>
  <si>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</si>
  <si>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</si>
  <si>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</si>
  <si>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</si>
  <si>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</si>
  <si>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</si>
  <si>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</si>
  <si>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</si>
  <si>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</si>
  <si>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</si>
  <si>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</si>
  <si>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</si>
  <si>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</si>
  <si>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</si>
  <si>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</si>
  <si>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</si>
  <si>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</si>
  <si>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</si>
  <si>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</si>
  <si>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</si>
  <si>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</si>
  <si>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</si>
  <si>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</si>
  <si>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</si>
  <si>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</si>
  <si>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</si>
  <si>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</si>
  <si>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</si>
  <si>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</si>
  <si>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</si>
  <si>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</si>
  <si>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</si>
  <si>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</si>
  <si>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</si>
  <si>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</si>
  <si>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</si>
  <si>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</si>
  <si>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</si>
  <si>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</si>
  <si>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</si>
  <si>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</si>
  <si>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</si>
  <si>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</si>
  <si>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</si>
  <si>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</si>
  <si>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</si>
  <si>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</si>
  <si>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</si>
  <si>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</si>
  <si>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</si>
  <si>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</si>
  <si>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</si>
  <si>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</si>
  <si>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</si>
  <si>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</si>
  <si>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</si>
  <si>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</si>
  <si>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</si>
  <si>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</si>
  <si>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</si>
  <si>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</si>
  <si>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</si>
  <si>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</si>
  <si>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</si>
  <si>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</si>
  <si>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</si>
  <si>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</si>
  <si>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</si>
  <si>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</si>
  <si>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</si>
  <si>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</si>
  <si>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</si>
  <si>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</si>
  <si>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</si>
  <si>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</si>
  <si>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</si>
  <si>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</si>
  <si>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</si>
  <si>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</si>
  <si>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</si>
  <si>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</si>
  <si>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</si>
  <si>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</si>
  <si>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</si>
  <si>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</si>
  <si>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</si>
  <si>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</si>
  <si>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</si>
  <si>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</si>
  <si>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</si>
  <si>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</si>
  <si>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</si>
  <si>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</si>
  <si>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</si>
  <si>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</si>
  <si>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</si>
  <si>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</si>
  <si>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</si>
  <si>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</si>
  <si>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</si>
  <si>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</si>
  <si>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</si>
  <si>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</si>
  <si>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</si>
  <si>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</si>
  <si>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</si>
  <si>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</si>
  <si>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</si>
  <si>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</si>
  <si>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</si>
  <si>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</si>
  <si>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</si>
  <si>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</si>
  <si>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</si>
  <si>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</si>
  <si>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</si>
  <si>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</si>
  <si>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</si>
  <si>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</si>
  <si>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</si>
  <si>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</si>
  <si>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</si>
  <si>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</si>
  <si>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</si>
  <si>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</si>
  <si>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</si>
  <si>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</si>
  <si>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</si>
  <si>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</si>
  <si>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</si>
  <si>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</si>
  <si>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</si>
  <si>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</si>
  <si>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</si>
  <si>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</si>
  <si>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</si>
  <si>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</si>
  <si>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</si>
  <si>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</si>
  <si>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</si>
  <si>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</si>
  <si>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</si>
  <si>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</si>
  <si>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</si>
  <si>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</si>
  <si>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</si>
  <si>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</si>
  <si>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</si>
  <si>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</si>
  <si>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</si>
  <si>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</si>
  <si>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</si>
  <si>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</si>
  <si>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</si>
  <si>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</si>
  <si>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</si>
  <si>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</si>
  <si>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</si>
  <si>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</si>
  <si>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</si>
  <si>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</si>
  <si>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</si>
  <si>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</si>
  <si>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</si>
  <si>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</si>
  <si>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</si>
  <si>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</si>
  <si>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</si>
  <si>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</si>
  <si>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</si>
  <si>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</si>
  <si>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</si>
  <si>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</si>
  <si>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</si>
  <si>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</si>
  <si>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</si>
  <si>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</si>
  <si>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</si>
  <si>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</si>
  <si>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</si>
  <si>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</si>
  <si>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</si>
  <si>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</si>
  <si>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</si>
  <si>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</si>
  <si>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</si>
  <si>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</si>
  <si>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</si>
  <si>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</si>
  <si>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</si>
  <si>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</si>
  <si>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</si>
  <si>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</si>
  <si>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</si>
  <si>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</si>
  <si>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</si>
  <si>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</si>
  <si>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</si>
  <si>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</si>
  <si>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</si>
  <si>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</si>
  <si>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</si>
  <si>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</si>
  <si>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</si>
  <si>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</si>
  <si>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</si>
  <si>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</si>
  <si>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</si>
  <si>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</si>
  <si>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</si>
  <si>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</si>
  <si>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</si>
  <si>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</si>
  <si>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</si>
  <si>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</si>
  <si>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</si>
  <si>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</si>
  <si>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</si>
  <si>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</si>
  <si>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</si>
  <si>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</si>
  <si>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</si>
  <si>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</si>
  <si>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</si>
  <si>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</si>
  <si>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</si>
  <si>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</si>
  <si>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</si>
  <si>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</si>
  <si>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</si>
  <si>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</si>
  <si>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</si>
  <si>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</si>
  <si>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</si>
  <si>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</si>
  <si>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</si>
  <si>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</si>
  <si>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</si>
  <si>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</si>
  <si>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</si>
  <si>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</si>
  <si>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</si>
  <si>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</si>
  <si>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</si>
  <si>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</si>
  <si>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</si>
  <si>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</si>
  <si>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</si>
  <si>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</si>
  <si>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</si>
  <si>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</si>
  <si>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</si>
  <si>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</si>
  <si>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</si>
  <si>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</si>
  <si>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</si>
  <si>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</si>
  <si>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</si>
  <si>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</si>
  <si>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</si>
  <si>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</si>
  <si>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</si>
  <si>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</si>
  <si>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</si>
  <si>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</si>
  <si>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</si>
  <si>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</si>
  <si>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</si>
  <si>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</si>
  <si>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</si>
  <si>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</si>
  <si>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</si>
  <si>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</si>
  <si>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</si>
  <si>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</si>
  <si>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</si>
  <si>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</si>
  <si>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</si>
  <si>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</si>
  <si>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</si>
  <si>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</si>
  <si>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</si>
  <si>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</si>
  <si>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</si>
  <si>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</si>
  <si>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</si>
  <si>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</si>
  <si>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</si>
  <si>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</si>
  <si>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</si>
  <si>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</si>
  <si>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</si>
  <si>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</si>
  <si>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</si>
  <si>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</si>
  <si>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</si>
  <si>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</si>
  <si>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</si>
  <si>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</si>
  <si>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</si>
  <si>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</si>
  <si>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</si>
  <si>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</si>
  <si>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</si>
  <si>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</si>
  <si>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</si>
  <si>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</si>
  <si>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</si>
  <si>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</si>
  <si>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</si>
  <si>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</si>
  <si>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</si>
  <si>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</si>
  <si>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</si>
  <si>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</si>
  <si>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</si>
  <si>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</si>
  <si>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</si>
  <si>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</si>
  <si>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</si>
  <si>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</si>
  <si>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</si>
  <si>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</si>
  <si>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</si>
  <si>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</si>
  <si>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</si>
  <si>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</si>
  <si>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</si>
  <si>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</si>
  <si>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</si>
  <si>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</si>
  <si>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</si>
  <si>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</si>
  <si>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</si>
  <si>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</si>
  <si>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</si>
  <si>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</si>
  <si>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</si>
  <si>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</si>
  <si>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</si>
  <si>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</si>
  <si>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</si>
  <si>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</si>
  <si>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</si>
  <si>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</si>
  <si>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</si>
  <si>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</si>
  <si>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</si>
  <si>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</si>
  <si>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</si>
  <si>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</si>
  <si>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</si>
  <si>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</si>
  <si>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</si>
  <si>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</si>
  <si>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</si>
  <si>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</si>
  <si>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</si>
  <si>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</si>
  <si>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</si>
  <si>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</si>
  <si>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</si>
  <si>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</si>
  <si>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</si>
  <si>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</si>
  <si>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</si>
  <si>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</si>
  <si>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</si>
  <si>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</si>
  <si>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</si>
  <si>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</si>
  <si>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</si>
  <si>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</si>
  <si>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</si>
  <si>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</si>
  <si>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</si>
  <si>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</si>
  <si>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</si>
  <si>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</si>
  <si>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</si>
  <si>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</si>
  <si>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</si>
  <si>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</si>
  <si>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</si>
  <si>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</si>
  <si>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</si>
  <si>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</si>
  <si>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</si>
  <si>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</si>
  <si>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</si>
  <si>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</si>
  <si>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</si>
  <si>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</si>
  <si>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</si>
  <si>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</si>
  <si>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</si>
  <si>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</si>
  <si>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</si>
  <si>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</si>
  <si>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</si>
  <si>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</si>
  <si>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</si>
  <si>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</si>
  <si>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</si>
  <si>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</si>
  <si>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</si>
  <si>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</si>
  <si>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</si>
  <si>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</si>
  <si>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</si>
  <si>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</si>
  <si>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</si>
  <si>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</si>
  <si>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</si>
  <si>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</si>
  <si>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</si>
  <si>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</si>
  <si>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</si>
  <si>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</si>
  <si>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</si>
  <si>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</si>
  <si>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</si>
  <si>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</si>
  <si>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</si>
  <si>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</si>
  <si>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</si>
  <si>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</si>
  <si>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</si>
  <si>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</si>
  <si>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</si>
  <si>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</si>
  <si>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</si>
  <si>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</si>
  <si>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</si>
  <si>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</si>
  <si>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</si>
  <si>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</si>
  <si>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</si>
  <si>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</si>
  <si>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</si>
  <si>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</si>
  <si>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</si>
  <si>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</si>
  <si>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</si>
  <si>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</si>
  <si>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</si>
  <si>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</si>
  <si>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</si>
  <si>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</si>
  <si>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</si>
  <si>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</si>
  <si>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</si>
  <si>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</si>
  <si>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</si>
  <si>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</si>
  <si>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</si>
  <si>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</si>
  <si>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</si>
  <si>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</si>
  <si>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</si>
  <si>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</si>
  <si>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</si>
  <si>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</si>
  <si>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</si>
  <si>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</si>
  <si>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</si>
  <si>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</si>
  <si>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</si>
  <si>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</si>
  <si>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</si>
  <si>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</si>
  <si>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</si>
  <si>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</si>
  <si>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</si>
  <si>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</si>
  <si>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</si>
  <si>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</si>
  <si>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</si>
  <si>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</si>
  <si>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</si>
  <si>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</si>
  <si>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</si>
  <si>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</si>
  <si>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</si>
  <si>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</si>
  <si>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</si>
  <si>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</si>
  <si>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</si>
  <si>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</si>
  <si>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</si>
  <si>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</si>
  <si>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</si>
  <si>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</si>
  <si>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</si>
  <si>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</si>
  <si>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</si>
  <si>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</si>
  <si>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</si>
  <si>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</si>
  <si>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</si>
  <si>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</si>
  <si>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</si>
  <si>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</si>
  <si>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</si>
  <si>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</si>
  <si>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</si>
  <si>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</si>
  <si>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</si>
  <si>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</si>
  <si>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</si>
  <si>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</si>
  <si>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</si>
  <si>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</si>
  <si>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</si>
  <si>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</si>
  <si>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</si>
  <si>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</si>
  <si>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</si>
  <si>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</si>
  <si>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</si>
  <si>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</si>
  <si>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</si>
  <si>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</si>
  <si>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</si>
  <si>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</si>
  <si>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</si>
  <si>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</si>
  <si>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</si>
  <si>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</si>
  <si>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</si>
  <si>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</si>
  <si>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</si>
  <si>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</si>
  <si>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</si>
  <si>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</si>
  <si>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</si>
  <si>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</si>
  <si>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</si>
  <si>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</si>
  <si>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</si>
  <si>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</si>
  <si>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</si>
  <si>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</si>
  <si>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</si>
  <si>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</si>
  <si>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</si>
  <si>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</si>
  <si>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</si>
  <si>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</si>
  <si>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</si>
  <si>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</si>
  <si>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</si>
  <si>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</si>
  <si>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</si>
  <si>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</si>
  <si>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</si>
  <si>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</si>
  <si>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</si>
  <si>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</si>
  <si>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</si>
  <si>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</si>
  <si>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</si>
  <si>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</si>
  <si>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</si>
  <si>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</si>
  <si>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</si>
  <si>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</si>
  <si>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</si>
  <si>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</si>
  <si>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</si>
  <si>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</si>
  <si>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</si>
  <si>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</si>
  <si>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</si>
  <si>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</si>
  <si>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</si>
  <si>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</si>
  <si>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</si>
  <si>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</si>
  <si>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</si>
  <si>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</si>
  <si>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</si>
  <si>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</si>
  <si>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</si>
  <si>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</si>
  <si>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</si>
  <si>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</si>
  <si>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</si>
  <si>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</si>
  <si>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</si>
  <si>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</si>
  <si>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</si>
  <si>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</si>
  <si>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</si>
  <si>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</si>
  <si>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</si>
  <si>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</si>
  <si>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</si>
  <si>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</si>
  <si>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</si>
  <si>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</si>
  <si>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</si>
  <si>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</si>
  <si>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</si>
  <si>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</si>
  <si>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</si>
  <si>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</si>
  <si>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</si>
  <si>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</si>
  <si>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</si>
  <si>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</si>
  <si>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</si>
  <si>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</si>
  <si>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</si>
  <si>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</si>
  <si>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</si>
  <si>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</si>
  <si>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</si>
  <si>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</si>
  <si>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</si>
  <si>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</si>
  <si>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</si>
  <si>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</si>
  <si>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</si>
  <si>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</si>
  <si>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</si>
  <si>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</si>
  <si>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</si>
  <si>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</si>
  <si>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</si>
  <si>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</si>
  <si>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</si>
  <si>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</si>
  <si>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</si>
  <si>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</si>
  <si>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</si>
  <si>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</si>
  <si>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</si>
  <si>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</si>
  <si>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</si>
  <si>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</si>
  <si>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</si>
  <si>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</si>
  <si>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</si>
  <si>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</si>
  <si>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</si>
  <si>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</si>
  <si>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</si>
  <si>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</si>
  <si>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</si>
  <si>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</si>
  <si>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</si>
  <si>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</si>
  <si>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</si>
  <si>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</si>
  <si>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</si>
  <si>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</si>
  <si>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</si>
  <si>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</si>
  <si>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</si>
  <si>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</si>
  <si>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</si>
  <si>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</si>
  <si>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</si>
  <si>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</si>
  <si>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</si>
  <si>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</si>
  <si>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</si>
  <si>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</si>
  <si>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</si>
  <si>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</si>
  <si>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</si>
  <si>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</si>
  <si>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</si>
  <si>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</si>
  <si>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</si>
  <si>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</si>
  <si>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</si>
  <si>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</si>
  <si>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</si>
  <si>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</si>
  <si>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</si>
  <si>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</si>
  <si>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</si>
  <si>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</si>
  <si>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</si>
  <si>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</si>
  <si>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</si>
  <si>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</si>
  <si>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</si>
  <si>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</si>
  <si>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</si>
  <si>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</si>
  <si>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</si>
  <si>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</si>
  <si>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</si>
  <si>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</si>
  <si>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</si>
  <si>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</si>
  <si>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</si>
  <si>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</si>
  <si>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</si>
  <si>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</si>
  <si>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</si>
  <si>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</si>
  <si>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</si>
  <si>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</si>
  <si>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</si>
  <si>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</si>
  <si>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</si>
  <si>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</si>
  <si>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</si>
  <si>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</si>
  <si>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</si>
  <si>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</si>
  <si>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</si>
  <si>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</si>
  <si>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</si>
  <si>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</si>
  <si>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</si>
  <si>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</si>
  <si>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</si>
  <si>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</si>
  <si>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</si>
  <si>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</si>
  <si>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</si>
  <si>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</si>
  <si>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</si>
  <si>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</si>
  <si>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</si>
  <si>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</si>
  <si>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</si>
  <si>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</si>
  <si>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</si>
  <si>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</si>
  <si>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</si>
  <si>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</si>
  <si>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</si>
  <si>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</si>
  <si>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</si>
  <si>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</si>
  <si>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</si>
  <si>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</si>
  <si>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</si>
  <si>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</si>
  <si>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</si>
  <si>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</si>
  <si>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</si>
  <si>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</si>
  <si>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</si>
  <si>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</si>
  <si>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</si>
  <si>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</si>
  <si>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</si>
  <si>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</si>
  <si>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</si>
  <si>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</si>
  <si>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</si>
  <si>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</si>
  <si>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</si>
  <si>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</si>
  <si>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</si>
  <si>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</si>
  <si>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</si>
  <si>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</si>
  <si>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</si>
  <si>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</si>
  <si>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</si>
  <si>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</si>
  <si>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</si>
  <si>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</si>
  <si>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</si>
  <si>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</si>
  <si>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</si>
  <si>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</si>
  <si>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</si>
  <si>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</si>
  <si>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</si>
  <si>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</si>
  <si>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</si>
  <si>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</si>
  <si>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</si>
  <si>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</si>
  <si>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</si>
  <si>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</si>
  <si>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</si>
  <si>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</si>
  <si>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</si>
  <si>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</si>
  <si>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</si>
  <si>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</si>
  <si>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</si>
  <si>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</si>
  <si>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</si>
  <si>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</si>
  <si>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</si>
  <si>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</si>
  <si>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</si>
  <si>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</si>
  <si>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</si>
  <si>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</si>
  <si>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</si>
  <si>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</si>
  <si>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</si>
  <si>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</si>
  <si>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</si>
  <si>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</si>
  <si>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</si>
  <si>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</si>
  <si>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</si>
  <si>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</si>
  <si>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</si>
  <si>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</si>
  <si>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</si>
  <si>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</si>
  <si>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</si>
  <si>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</si>
  <si>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</si>
  <si>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</si>
  <si>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</si>
  <si>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</si>
  <si>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</si>
  <si>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</si>
  <si>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</si>
  <si>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</si>
  <si>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</si>
  <si>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</si>
  <si>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</si>
  <si>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</si>
  <si>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</si>
  <si>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</si>
  <si>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</si>
  <si>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</si>
  <si>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</si>
  <si>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</si>
  <si>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</si>
  <si>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</si>
  <si>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</si>
  <si>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</si>
  <si>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</si>
  <si>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</si>
  <si>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</si>
  <si>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</si>
  <si>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</si>
  <si>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</si>
  <si>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</si>
  <si>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</si>
  <si>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</si>
  <si>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</si>
  <si>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</si>
  <si>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</si>
  <si>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</si>
  <si>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</si>
  <si>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</si>
  <si>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</si>
  <si>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</si>
  <si>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</si>
  <si>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</si>
  <si>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</si>
  <si>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</si>
  <si>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</si>
  <si>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</si>
  <si>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</si>
  <si>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</si>
  <si>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</si>
  <si>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</si>
  <si>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</si>
  <si>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</si>
  <si>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</si>
  <si>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</si>
  <si>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</si>
  <si>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</si>
  <si>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</si>
  <si>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</si>
  <si>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</si>
  <si>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</si>
  <si>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</si>
  <si>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</si>
  <si>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</si>
  <si>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</si>
  <si>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</si>
  <si>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</si>
  <si>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</si>
  <si>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</si>
  <si>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</si>
  <si>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</si>
  <si>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</si>
  <si>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</si>
  <si>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</si>
  <si>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</si>
  <si>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</si>
  <si>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</si>
  <si>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</si>
  <si>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</si>
  <si>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</si>
  <si>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</si>
  <si>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</si>
  <si>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</si>
  <si>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</si>
  <si>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</si>
  <si>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</si>
  <si>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</si>
  <si>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</si>
  <si>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</si>
  <si>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</si>
  <si>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</si>
  <si>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</si>
  <si>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</si>
  <si>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</si>
  <si>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</si>
  <si>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</si>
  <si>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</si>
  <si>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</si>
  <si>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</si>
  <si>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</si>
  <si>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</si>
  <si>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</si>
  <si>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</si>
  <si>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</si>
  <si>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</si>
  <si>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</si>
  <si>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</si>
  <si>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</si>
  <si>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</si>
  <si>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</si>
  <si>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</si>
  <si>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</si>
  <si>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</si>
  <si>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</si>
  <si>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</si>
  <si>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</si>
  <si>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</si>
  <si>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</si>
  <si>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</si>
  <si>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</si>
  <si>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</si>
  <si>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</si>
  <si>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</si>
  <si>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</si>
  <si>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</si>
  <si>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</si>
  <si>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</si>
  <si>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</si>
  <si>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</si>
  <si>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</si>
  <si>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</si>
  <si>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</si>
  <si>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</si>
  <si>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</si>
  <si>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</si>
  <si>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</si>
  <si>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</si>
  <si>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</si>
  <si>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</si>
  <si>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</si>
  <si>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</si>
  <si>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</si>
  <si>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</si>
  <si>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</si>
  <si>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</si>
  <si>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</si>
  <si>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</si>
  <si>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</si>
  <si>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</si>
  <si>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</si>
  <si>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</si>
  <si>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</si>
  <si>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</si>
  <si>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</si>
  <si>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</si>
  <si>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</si>
  <si>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</si>
  <si>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</si>
  <si>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</si>
  <si>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</si>
  <si>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</si>
  <si>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</si>
  <si>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</si>
  <si>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</si>
  <si>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</si>
  <si>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</si>
  <si>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</si>
  <si>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</si>
  <si>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</si>
  <si>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</si>
  <si>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</si>
  <si>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</si>
  <si>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</si>
  <si>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</si>
  <si>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</si>
  <si>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</si>
  <si>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</si>
  <si>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</si>
  <si>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</si>
  <si>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</si>
  <si>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</si>
  <si>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</si>
  <si>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</si>
  <si>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</si>
  <si>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</si>
  <si>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</si>
  <si>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</si>
  <si>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</si>
  <si>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</si>
  <si>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</si>
  <si>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</si>
  <si>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</si>
  <si>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</si>
  <si>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</si>
  <si>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</si>
  <si>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</si>
  <si>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</si>
  <si>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</si>
  <si>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</si>
  <si>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</si>
  <si>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</si>
  <si>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</si>
  <si>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</si>
  <si>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</si>
  <si>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</si>
  <si>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</si>
  <si>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</si>
  <si>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</si>
  <si>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</si>
  <si>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</si>
  <si>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</si>
  <si>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</si>
  <si>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</si>
  <si>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</si>
  <si>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</si>
  <si>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</si>
  <si>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</si>
  <si>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</si>
  <si>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</si>
  <si>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</si>
  <si>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</si>
  <si>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</si>
  <si>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</si>
  <si>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</si>
  <si>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</si>
  <si>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</si>
  <si>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</si>
  <si>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</si>
  <si>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</si>
  <si>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</si>
  <si>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</si>
  <si>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</si>
  <si>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</si>
  <si>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</si>
  <si>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</si>
  <si>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</si>
  <si>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</si>
  <si>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</si>
  <si>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</si>
  <si>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</si>
  <si>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</si>
  <si>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</si>
  <si>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</si>
  <si>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</si>
  <si>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</si>
  <si>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</si>
  <si>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</si>
  <si>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</si>
  <si>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</si>
  <si>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</si>
  <si>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</si>
  <si>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</si>
  <si>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</si>
  <si>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</si>
  <si>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</si>
  <si>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</si>
  <si>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</si>
  <si>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</si>
  <si>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</si>
  <si>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</si>
  <si>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</si>
  <si>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</si>
  <si>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</si>
  <si>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</si>
  <si>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</si>
  <si>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</si>
  <si>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</si>
  <si>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</si>
  <si>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</si>
  <si>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</si>
  <si>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</si>
  <si>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</si>
  <si>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</si>
  <si>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</si>
  <si>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</si>
  <si>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</si>
  <si>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</si>
  <si>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</si>
  <si>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</si>
  <si>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</si>
  <si>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</si>
  <si>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</si>
  <si>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</si>
  <si>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</si>
  <si>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</si>
  <si>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</si>
  <si>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</si>
  <si>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</si>
  <si>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</si>
  <si>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</si>
  <si>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</si>
  <si>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</si>
  <si>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</si>
  <si>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</si>
  <si>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</si>
  <si>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</si>
  <si>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</si>
  <si>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</si>
  <si>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</si>
  <si>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</si>
  <si>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</si>
  <si>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</si>
  <si>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</si>
  <si>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</si>
  <si>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</si>
  <si>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</si>
  <si>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</si>
  <si>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</si>
  <si>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</si>
  <si>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</si>
  <si>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</si>
  <si>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</si>
  <si>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</si>
  <si>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</si>
  <si>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</si>
  <si>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</si>
  <si>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</si>
  <si>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</si>
  <si>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</si>
  <si>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</si>
  <si>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</si>
  <si>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</si>
  <si>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</si>
  <si>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</si>
  <si>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</si>
  <si>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</si>
  <si>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</si>
  <si>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</si>
  <si>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</si>
  <si>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</si>
  <si>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</si>
  <si>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</si>
  <si>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</si>
  <si>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</si>
  <si>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</si>
  <si>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</si>
  <si>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</si>
  <si>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</si>
  <si>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</si>
  <si>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</si>
  <si>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</si>
  <si>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</si>
  <si>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</si>
  <si>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</si>
  <si>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</si>
  <si>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</si>
  <si>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</si>
  <si>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</si>
  <si>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</si>
  <si>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</si>
  <si>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</si>
  <si>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</si>
  <si>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</si>
  <si>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</si>
  <si>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</si>
  <si>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</si>
  <si>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</si>
  <si>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</si>
  <si>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</si>
  <si>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</si>
  <si>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</si>
  <si>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</si>
  <si>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</si>
  <si>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</si>
  <si>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</si>
  <si>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</si>
  <si>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</si>
  <si>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</si>
  <si>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</si>
  <si>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</si>
  <si>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</si>
  <si>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</si>
  <si>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</si>
  <si>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</si>
  <si>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</si>
  <si>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</si>
  <si>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</si>
  <si>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</si>
  <si>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</si>
  <si>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</si>
  <si>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</si>
  <si>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</si>
  <si>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</si>
  <si>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</si>
  <si>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</si>
  <si>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</si>
  <si>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</si>
  <si>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</si>
  <si>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</si>
  <si>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</si>
  <si>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</si>
  <si>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</si>
  <si>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</si>
  <si>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</si>
  <si>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</si>
  <si>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</si>
  <si>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</si>
  <si>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</si>
  <si>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</si>
  <si>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</si>
  <si>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</si>
  <si>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</si>
  <si>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</si>
  <si>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</si>
  <si>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</si>
  <si>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</si>
  <si>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</si>
  <si>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</si>
  <si>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</si>
  <si>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</si>
  <si>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</si>
  <si>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</si>
  <si>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</si>
  <si>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</si>
  <si>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</si>
  <si>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</si>
  <si>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</si>
  <si>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</si>
  <si>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</si>
  <si>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</si>
  <si>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</si>
  <si>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</si>
  <si>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</si>
  <si>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</si>
  <si>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</si>
  <si>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</si>
  <si>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</si>
  <si>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</si>
  <si>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</si>
  <si>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</si>
  <si>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</si>
  <si>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</si>
  <si>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</si>
  <si>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</si>
  <si>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</si>
  <si>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</si>
  <si>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</si>
  <si>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</si>
  <si>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</si>
  <si>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</si>
  <si>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</si>
  <si>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</si>
  <si>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</si>
  <si>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</si>
  <si>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</si>
  <si>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</si>
  <si>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</si>
  <si>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</si>
  <si>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</si>
  <si>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</si>
  <si>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</si>
  <si>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</si>
  <si>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</si>
  <si>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</si>
  <si>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</si>
  <si>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</si>
  <si>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</si>
  <si>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</si>
  <si>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</si>
  <si>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</si>
  <si>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</si>
  <si>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</si>
  <si>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</si>
  <si>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</si>
  <si>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</si>
  <si>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</si>
  <si>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</si>
  <si>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</si>
  <si>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</si>
  <si>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</si>
  <si>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</si>
  <si>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</si>
  <si>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</si>
  <si>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</si>
  <si>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</si>
  <si>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</si>
  <si>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</si>
  <si>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</si>
  <si>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</si>
  <si>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</si>
  <si>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</si>
  <si>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</si>
  <si>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</si>
  <si>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</si>
  <si>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</si>
  <si>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</si>
  <si>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</si>
  <si>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</si>
  <si>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</si>
  <si>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</si>
  <si>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</si>
  <si>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</si>
  <si>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</si>
  <si>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</si>
  <si>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</si>
  <si>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</si>
  <si>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</si>
  <si>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</si>
  <si>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</si>
  <si>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</si>
  <si>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</si>
  <si>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</si>
  <si>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</si>
  <si>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</si>
  <si>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</si>
  <si>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</si>
  <si>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</si>
  <si>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</si>
  <si>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</si>
  <si>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</si>
  <si>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</si>
  <si>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</si>
  <si>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</si>
  <si>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</si>
  <si>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</si>
  <si>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</si>
  <si>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</si>
  <si>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</si>
  <si>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</si>
  <si>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</si>
  <si>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</si>
  <si>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</si>
  <si>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</si>
  <si>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</si>
  <si>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</si>
  <si>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</si>
  <si>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</si>
  <si>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</si>
  <si>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</si>
  <si>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</si>
  <si>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</si>
  <si>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</si>
  <si>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</si>
  <si>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</si>
  <si>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</si>
  <si>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</si>
  <si>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</si>
  <si>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</si>
  <si>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</si>
  <si>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</si>
  <si>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</si>
  <si>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</si>
  <si>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</si>
  <si>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</si>
  <si>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</si>
  <si>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</si>
  <si>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</si>
  <si>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</si>
  <si>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</si>
  <si>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</si>
  <si>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</si>
  <si>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</si>
  <si>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</si>
  <si>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</si>
  <si>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</si>
  <si>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</si>
  <si>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</si>
  <si>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</si>
  <si>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</si>
  <si>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</si>
  <si>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</si>
  <si>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</si>
  <si>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</si>
  <si>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</si>
  <si>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</si>
  <si>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</si>
  <si>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</si>
  <si>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</si>
  <si>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</si>
  <si>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</si>
  <si>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</si>
  <si>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</si>
  <si>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</si>
  <si>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</si>
  <si>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</si>
  <si>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</si>
  <si>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</si>
  <si>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</si>
  <si>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</si>
  <si>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</si>
  <si>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</si>
  <si>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</si>
  <si>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</si>
  <si>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</si>
  <si>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</si>
  <si>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</si>
  <si>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</si>
  <si>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</si>
  <si>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</si>
  <si>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</si>
  <si>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</si>
  <si>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</si>
  <si>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</si>
  <si>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</si>
  <si>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</si>
  <si>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</si>
  <si>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</si>
  <si>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</si>
  <si>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</si>
  <si>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</si>
  <si>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</si>
  <si>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</si>
  <si>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</si>
  <si>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</si>
  <si>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</si>
  <si>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</si>
  <si>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</si>
  <si>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</si>
  <si>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</si>
  <si>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</si>
  <si>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</si>
  <si>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</si>
  <si>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</si>
  <si>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</si>
  <si>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</si>
  <si>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</si>
  <si>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</si>
  <si>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</si>
  <si>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</si>
  <si>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</si>
  <si>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</si>
  <si>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</si>
  <si>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</si>
  <si>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</si>
  <si>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</si>
  <si>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</si>
  <si>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</si>
  <si>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</si>
  <si>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</si>
  <si>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</si>
  <si>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</si>
  <si>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</si>
  <si>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</si>
  <si>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</si>
  <si>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</si>
  <si>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</si>
  <si>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</si>
  <si>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</si>
  <si>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</si>
  <si>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</si>
  <si>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</si>
  <si>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</si>
  <si>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</si>
  <si>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</si>
  <si>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</si>
  <si>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</si>
  <si>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</si>
  <si>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</si>
  <si>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</si>
  <si>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</si>
  <si>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</si>
  <si>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</si>
  <si>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</si>
  <si>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</si>
  <si>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</si>
  <si>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</si>
  <si>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</si>
  <si>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</si>
  <si>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</si>
  <si>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</si>
  <si>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</si>
  <si>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</si>
  <si>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</si>
  <si>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</si>
  <si>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</si>
  <si>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</si>
  <si>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</si>
  <si>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</si>
  <si>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</si>
  <si>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</si>
  <si>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</si>
  <si>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</si>
  <si>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</si>
  <si>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</si>
  <si>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</si>
  <si>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</si>
  <si>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</si>
  <si>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</si>
  <si>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</si>
  <si>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</si>
  <si>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</si>
  <si>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</si>
  <si>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</si>
  <si>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</si>
  <si>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</si>
  <si>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</si>
  <si>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</si>
  <si>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</si>
  <si>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</si>
  <si>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</si>
  <si>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</si>
  <si>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</si>
  <si>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</si>
  <si>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</si>
  <si>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</si>
  <si>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</si>
  <si>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</si>
  <si>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</si>
  <si>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</si>
  <si>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</si>
  <si>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</si>
  <si>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</si>
  <si>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</si>
  <si>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</si>
  <si>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</si>
  <si>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</si>
  <si>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</si>
  <si>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</si>
  <si>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</si>
  <si>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</si>
  <si>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</si>
  <si>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</si>
  <si>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</si>
  <si>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</si>
  <si>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</si>
  <si>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</si>
  <si>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</si>
  <si>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</si>
  <si>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</si>
  <si>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</si>
  <si>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</si>
  <si>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</si>
  <si>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</si>
  <si>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</si>
  <si>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</si>
  <si>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</si>
  <si>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</si>
  <si>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</si>
  <si>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</si>
  <si>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</si>
  <si>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</si>
  <si>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</si>
  <si>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</si>
  <si>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</si>
  <si>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</si>
  <si>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</si>
  <si>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</si>
  <si>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</si>
  <si>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</si>
  <si>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</si>
  <si>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</si>
  <si>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</si>
  <si>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</si>
  <si>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</si>
  <si>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</si>
  <si>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</si>
  <si>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</si>
  <si>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</si>
  <si>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</si>
  <si>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</si>
  <si>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</si>
  <si>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</si>
  <si>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</si>
  <si>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</si>
  <si>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</si>
  <si>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</si>
  <si>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</si>
  <si>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</si>
  <si>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</si>
  <si>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</si>
  <si>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</si>
  <si>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</si>
  <si>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</si>
  <si>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</si>
  <si>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</si>
  <si>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</si>
  <si>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</si>
  <si>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</si>
  <si>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</si>
  <si>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</si>
  <si>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</si>
  <si>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</si>
  <si>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</si>
  <si>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</si>
  <si>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</si>
  <si>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</si>
  <si>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</si>
  <si>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</si>
  <si>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</si>
  <si>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</si>
  <si>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</si>
  <si>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</si>
  <si>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</si>
  <si>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</si>
  <si>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</si>
  <si>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</si>
  <si>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</si>
  <si>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</si>
  <si>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</si>
  <si>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</si>
  <si>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</si>
  <si>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</si>
  <si>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</si>
  <si>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</si>
  <si>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</si>
  <si>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</si>
  <si>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</si>
  <si>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</si>
  <si>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</si>
  <si>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</si>
  <si>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</si>
  <si>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</si>
  <si>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</si>
  <si>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</si>
  <si>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</si>
  <si>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</si>
  <si>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</si>
  <si>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</si>
  <si>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</si>
  <si>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</si>
  <si>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</si>
  <si>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</si>
  <si>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</si>
  <si>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</si>
  <si>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</si>
  <si>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</si>
  <si>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</si>
  <si>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</si>
  <si>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</si>
  <si>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</si>
  <si>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</si>
  <si>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</si>
  <si>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</si>
  <si>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</si>
  <si>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</si>
  <si>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</si>
  <si>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</si>
  <si>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</si>
  <si>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</si>
  <si>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</si>
  <si>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</si>
  <si>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</si>
  <si>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</si>
  <si>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</si>
  <si>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</si>
  <si>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</si>
  <si>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</si>
  <si>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</si>
  <si>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</si>
  <si>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</si>
  <si>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</si>
  <si>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</si>
  <si>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</si>
  <si>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</si>
  <si>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</si>
  <si>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</si>
  <si>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</si>
  <si>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</si>
  <si>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</si>
  <si>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</si>
  <si>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</si>
  <si>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</si>
  <si>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</si>
  <si>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</si>
  <si>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</si>
  <si>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</si>
  <si>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</si>
  <si>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</si>
  <si>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</si>
  <si>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</si>
  <si>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</si>
  <si>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</si>
  <si>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</si>
  <si>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</si>
  <si>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</si>
  <si>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</si>
  <si>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</si>
  <si>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</si>
  <si>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</si>
  <si>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</si>
  <si>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</si>
  <si>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</si>
  <si>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</si>
  <si>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</si>
  <si>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</si>
  <si>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</si>
  <si>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</si>
  <si>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</si>
  <si>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</si>
  <si>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</si>
  <si>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</si>
  <si>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</si>
  <si>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</si>
  <si>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</si>
  <si>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</si>
  <si>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</si>
  <si>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</si>
  <si>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</si>
  <si>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</si>
  <si>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</si>
  <si>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</si>
  <si>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</si>
  <si>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</si>
  <si>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</si>
  <si>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</si>
  <si>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</si>
  <si>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</si>
  <si>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</si>
  <si>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</si>
  <si>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</si>
  <si>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</si>
  <si>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</si>
  <si>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</si>
  <si>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</si>
  <si>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</si>
  <si>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</si>
  <si>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</si>
  <si>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</si>
  <si>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</si>
  <si>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</si>
  <si>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</si>
  <si>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</si>
  <si>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</si>
  <si>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</si>
  <si>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</si>
  <si>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</si>
  <si>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</si>
  <si>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</si>
  <si>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</si>
  <si>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</si>
  <si>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</si>
  <si>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</si>
  <si>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</si>
  <si>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</si>
  <si>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</si>
  <si>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</si>
  <si>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</si>
  <si>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</si>
  <si>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</si>
  <si>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</si>
  <si>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</si>
  <si>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</si>
  <si>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</si>
  <si>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</si>
  <si>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</si>
  <si>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</si>
  <si>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</si>
  <si>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</si>
  <si>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</si>
  <si>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</si>
  <si>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</si>
  <si>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</si>
  <si>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</si>
  <si>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</si>
  <si>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</si>
  <si>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</si>
  <si>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</si>
  <si>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</si>
  <si>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</si>
  <si>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</si>
  <si>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</si>
  <si>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</si>
  <si>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</si>
  <si>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</si>
  <si>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</si>
  <si>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</si>
  <si>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</si>
  <si>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</si>
  <si>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</si>
  <si>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</si>
  <si>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</si>
  <si>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</si>
  <si>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</si>
  <si>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</si>
  <si>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</si>
  <si>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</si>
  <si>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</si>
  <si>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</si>
  <si>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</si>
  <si>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</si>
  <si>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</si>
  <si>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</si>
  <si>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</si>
  <si>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</si>
  <si>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</si>
  <si>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</si>
  <si>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</si>
  <si>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</si>
  <si>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</si>
  <si>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</si>
  <si>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</si>
  <si>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</si>
  <si>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</si>
  <si>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</si>
  <si>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</si>
  <si>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</si>
  <si>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</si>
  <si>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</si>
  <si>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</si>
  <si>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</si>
  <si>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</si>
  <si>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</si>
  <si>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</si>
  <si>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</si>
  <si>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</si>
  <si>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</si>
  <si>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</si>
  <si>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</si>
  <si>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</si>
  <si>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</si>
  <si>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</si>
  <si>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</si>
  <si>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</si>
  <si>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</si>
  <si>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</si>
  <si>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</si>
  <si>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</si>
  <si>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</si>
  <si>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</si>
  <si>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</si>
  <si>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</si>
  <si>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</si>
  <si>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</si>
  <si>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</si>
  <si>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</si>
  <si>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</si>
  <si>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</si>
  <si>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</si>
  <si>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</si>
  <si>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</si>
  <si>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</si>
  <si>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</si>
  <si>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</si>
  <si>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</si>
  <si>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</si>
  <si>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</si>
  <si>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</si>
  <si>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</si>
  <si>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</si>
  <si>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</si>
  <si>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</si>
  <si>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</si>
  <si>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</si>
  <si>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</si>
  <si>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</si>
  <si>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</si>
  <si>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</si>
  <si>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</si>
  <si>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</si>
  <si>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</si>
  <si>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</si>
  <si>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</si>
  <si>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</si>
  <si>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</si>
  <si>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</si>
  <si>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</si>
  <si>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</si>
  <si>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</si>
  <si>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</si>
  <si>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</si>
  <si>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</si>
  <si>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</si>
  <si>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</si>
  <si>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</si>
  <si>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</si>
  <si>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</si>
  <si>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</si>
  <si>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</si>
  <si>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</si>
  <si>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</si>
  <si>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</si>
  <si>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</si>
  <si>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</si>
  <si>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</si>
  <si>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</si>
  <si>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</si>
  <si>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</si>
  <si>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</si>
  <si>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</si>
  <si>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</si>
  <si>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</si>
  <si>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</si>
  <si>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</si>
  <si>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</si>
  <si>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</si>
  <si>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</si>
  <si>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</si>
  <si>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</si>
  <si>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</si>
  <si>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</si>
  <si>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</si>
  <si>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</si>
  <si>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</si>
  <si>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</si>
  <si>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</si>
  <si>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</si>
  <si>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</si>
  <si>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</si>
  <si>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</si>
  <si>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</si>
  <si>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</si>
  <si>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</si>
  <si>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</si>
  <si>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</si>
  <si>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</si>
  <si>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</si>
  <si>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</si>
  <si>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</si>
  <si>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</si>
  <si>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</si>
  <si>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</si>
  <si>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</si>
  <si>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</si>
  <si>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</si>
  <si>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</si>
  <si>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</si>
  <si>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</si>
  <si>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</si>
  <si>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</si>
  <si>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</si>
  <si>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</si>
  <si>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</si>
  <si>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</si>
  <si>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</si>
  <si>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</si>
  <si>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</si>
  <si>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</si>
  <si>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</si>
  <si>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</si>
  <si>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</si>
  <si>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</si>
  <si>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</si>
  <si>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</si>
  <si>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</si>
  <si>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</si>
  <si>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</si>
  <si>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</si>
  <si>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</si>
  <si>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</si>
  <si>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</si>
  <si>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</si>
  <si>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</si>
  <si>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</si>
  <si>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</si>
  <si>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</si>
  <si>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</si>
  <si>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</si>
  <si>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</si>
  <si>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</si>
  <si>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</si>
  <si>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</si>
  <si>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</si>
  <si>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</si>
  <si>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</si>
  <si>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</si>
  <si>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</si>
  <si>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</si>
  <si>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</si>
  <si>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</si>
  <si>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</si>
  <si>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</si>
  <si>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</si>
  <si>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</si>
  <si>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</si>
  <si>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</si>
  <si>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</si>
  <si>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</si>
  <si>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</si>
  <si>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</si>
  <si>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</si>
  <si>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</si>
  <si>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</si>
  <si>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</si>
  <si>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</si>
  <si>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</si>
  <si>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</si>
  <si>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</si>
  <si>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</si>
  <si>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</si>
  <si>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</si>
  <si>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</si>
  <si>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</si>
  <si>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</si>
  <si>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</si>
  <si>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</si>
  <si>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</si>
  <si>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</si>
  <si>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</si>
  <si>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</si>
  <si>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</si>
  <si>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</si>
  <si>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</si>
  <si>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</si>
  <si>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</si>
  <si>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</si>
  <si>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</si>
  <si>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</si>
  <si>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</si>
  <si>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</si>
  <si>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</si>
  <si>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</si>
  <si>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</si>
  <si>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</si>
  <si>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</si>
  <si>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</si>
  <si>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</si>
  <si>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</si>
  <si>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</si>
  <si>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</si>
  <si>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</si>
  <si>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</si>
  <si>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</si>
  <si>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</si>
  <si>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</si>
  <si>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</si>
  <si>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</si>
  <si>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</si>
  <si>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</si>
  <si>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</si>
  <si>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</si>
  <si>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</si>
  <si>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</si>
  <si>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</si>
  <si>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</si>
  <si>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</si>
  <si>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</si>
  <si>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</si>
  <si>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</si>
  <si>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</si>
  <si>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</si>
  <si>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</si>
  <si>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</si>
  <si>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</si>
  <si>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</si>
  <si>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</si>
  <si>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</si>
  <si>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</si>
  <si>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</si>
  <si>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</si>
  <si>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</si>
  <si>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</si>
  <si>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</si>
  <si>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</si>
  <si>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</si>
  <si>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</si>
  <si>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</si>
  <si>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</si>
  <si>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</si>
  <si>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</si>
  <si>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</si>
  <si>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</si>
  <si>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</si>
  <si>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</si>
  <si>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</si>
  <si>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</si>
  <si>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</si>
  <si>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</si>
  <si>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</si>
  <si>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</si>
  <si>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</si>
  <si>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</si>
  <si>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</si>
  <si>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</si>
  <si>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</si>
  <si>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</si>
  <si>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</si>
  <si>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</si>
  <si>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</si>
  <si>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</si>
  <si>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</si>
  <si>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</si>
  <si>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</si>
  <si>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</si>
  <si>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</si>
  <si>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</si>
  <si>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</si>
  <si>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</si>
  <si>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</si>
  <si>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</si>
  <si>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</si>
  <si>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</si>
  <si>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</si>
  <si>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</si>
  <si>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</si>
  <si>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</si>
  <si>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</si>
  <si>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</si>
  <si>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</si>
  <si>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</si>
  <si>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</si>
  <si>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</si>
  <si>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</si>
  <si>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</si>
  <si>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</si>
  <si>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</si>
  <si>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</si>
  <si>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</si>
  <si>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</si>
  <si>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</si>
  <si>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</si>
  <si>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</si>
  <si>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</si>
  <si>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</si>
  <si>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</si>
  <si>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</si>
  <si>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</si>
  <si>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</si>
  <si>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</si>
  <si>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</si>
  <si>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</si>
  <si>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</si>
  <si>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</si>
  <si>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</si>
  <si>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</si>
  <si>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</si>
  <si>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</si>
  <si>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</si>
  <si>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</si>
  <si>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</si>
  <si>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</si>
  <si>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</si>
  <si>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</si>
  <si>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</si>
  <si>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</si>
  <si>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</si>
  <si>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</si>
  <si>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</si>
  <si>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</si>
  <si>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</si>
  <si>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</si>
  <si>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</si>
  <si>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</si>
  <si>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</si>
  <si>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</si>
  <si>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</si>
  <si>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</si>
  <si>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</si>
  <si>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</si>
  <si>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</si>
  <si>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</si>
  <si>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</si>
  <si>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</si>
  <si>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</si>
  <si>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</si>
  <si>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</si>
  <si>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</si>
  <si>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</si>
  <si>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</si>
  <si>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</si>
  <si>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</si>
  <si>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</si>
  <si>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</si>
  <si>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</si>
  <si>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</si>
  <si>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</si>
  <si>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</si>
  <si>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</si>
  <si>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</si>
  <si>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</si>
  <si>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</si>
  <si>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</si>
  <si>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</si>
  <si>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</si>
  <si>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</si>
  <si>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</si>
  <si>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</si>
  <si>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</si>
  <si>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</si>
  <si>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</si>
  <si>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</si>
  <si>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</si>
  <si>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</si>
  <si>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</si>
  <si>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</si>
  <si>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</si>
  <si>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</si>
  <si>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</si>
  <si>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</si>
  <si>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</si>
  <si>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</si>
  <si>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</si>
  <si>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</si>
  <si>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</si>
  <si>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</si>
  <si>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</si>
  <si>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</si>
  <si>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</si>
  <si>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</si>
  <si>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</si>
  <si>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</si>
  <si>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</si>
  <si>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</si>
  <si>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</si>
  <si>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</si>
  <si>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</si>
  <si>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</si>
  <si>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</si>
  <si>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</si>
  <si>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</si>
  <si>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</si>
  <si>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</si>
  <si>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</si>
  <si>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</si>
  <si>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</si>
  <si>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</si>
  <si>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</si>
  <si>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</si>
  <si>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</si>
  <si>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</si>
  <si>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</si>
  <si>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</si>
  <si>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</si>
  <si>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</si>
  <si>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</si>
  <si>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</si>
  <si>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</si>
  <si>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</si>
  <si>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</si>
  <si>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</si>
  <si>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</si>
  <si>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</si>
  <si>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</si>
  <si>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</si>
  <si>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</si>
  <si>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</si>
  <si>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</si>
  <si>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</si>
  <si>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</si>
  <si>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</si>
  <si>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</si>
  <si>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</si>
  <si>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</si>
  <si>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</si>
  <si>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</si>
  <si>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</si>
  <si>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</si>
  <si>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</si>
  <si>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</si>
  <si>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</si>
  <si>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</si>
  <si>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</si>
  <si>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</si>
  <si>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</si>
  <si>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</si>
  <si>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</si>
  <si>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</si>
  <si>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</si>
  <si>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</si>
  <si>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</si>
  <si>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</si>
  <si>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</si>
  <si>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</si>
  <si>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</si>
  <si>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</si>
  <si>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</si>
  <si>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</si>
  <si>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</si>
  <si>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</si>
  <si>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</si>
  <si>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</si>
  <si>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</si>
  <si>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</si>
  <si>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</si>
  <si>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</si>
  <si>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</si>
  <si>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</si>
  <si>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</si>
  <si>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</si>
  <si>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</si>
  <si>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</si>
  <si>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</si>
  <si>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</si>
  <si>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</si>
  <si>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</si>
  <si>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</si>
  <si>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</si>
  <si>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</si>
  <si>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</si>
  <si>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</si>
  <si>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</si>
  <si>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</si>
  <si>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</si>
  <si>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</si>
  <si>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</si>
  <si>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</si>
  <si>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</si>
  <si>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</si>
  <si>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</si>
  <si>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</si>
  <si>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</si>
  <si>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</si>
  <si>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</si>
  <si>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</si>
  <si>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</si>
  <si>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</si>
  <si>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</si>
  <si>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</si>
  <si>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</si>
  <si>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</si>
  <si>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</si>
  <si>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</si>
  <si>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</si>
  <si>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</si>
  <si>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</si>
  <si>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</si>
  <si>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</si>
  <si>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</si>
  <si>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</si>
  <si>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</si>
  <si>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</si>
  <si>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</si>
  <si>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</si>
  <si>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</si>
  <si>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</si>
  <si>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</si>
  <si>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</si>
  <si>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</si>
  <si>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</si>
  <si>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</si>
  <si>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</si>
  <si>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</si>
  <si>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</si>
  <si>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</si>
  <si>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</si>
  <si>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</si>
  <si>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</si>
  <si>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</si>
  <si>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</si>
  <si>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</si>
  <si>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</si>
  <si>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</si>
  <si>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</si>
  <si>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</si>
  <si>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</si>
  <si>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</si>
  <si>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</si>
  <si>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</si>
  <si>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</si>
  <si>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</si>
  <si>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</si>
  <si>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</si>
  <si>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</si>
  <si>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</si>
  <si>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</si>
  <si>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</si>
  <si>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</si>
  <si>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</si>
  <si>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</si>
  <si>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</si>
  <si>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</si>
  <si>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</si>
  <si>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</si>
  <si>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</si>
  <si>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</si>
  <si>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</si>
  <si>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</si>
  <si>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</si>
  <si>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</si>
  <si>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</si>
  <si>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</si>
  <si>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</si>
  <si>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</si>
  <si>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</si>
  <si>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</si>
  <si>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</si>
  <si>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</si>
  <si>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</si>
  <si>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</si>
  <si>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</si>
  <si>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</si>
  <si>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</si>
  <si>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</si>
  <si>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</si>
  <si>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</si>
  <si>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</si>
  <si>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</si>
  <si>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</si>
  <si>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</si>
  <si>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</si>
  <si>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</si>
  <si>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</si>
  <si>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</si>
  <si>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</si>
  <si>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</si>
  <si>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</si>
  <si>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</si>
  <si>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</si>
  <si>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</si>
  <si>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</si>
  <si>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</si>
  <si>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</si>
  <si>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</si>
  <si>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</si>
  <si>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</si>
  <si>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</si>
  <si>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</si>
  <si>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</si>
  <si>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</si>
  <si>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</si>
  <si>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</si>
  <si>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</si>
  <si>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</si>
  <si>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</si>
  <si>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</si>
  <si>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</si>
  <si>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</si>
  <si>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</si>
  <si>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</si>
  <si>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</si>
  <si>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</si>
  <si>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</si>
  <si>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</si>
  <si>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</si>
  <si>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</si>
  <si>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</si>
  <si>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</si>
  <si>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</si>
  <si>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</si>
  <si>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</si>
  <si>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</si>
  <si>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</si>
  <si>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</si>
  <si>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</si>
  <si>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</si>
  <si>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</si>
  <si>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</si>
  <si>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</si>
  <si>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</si>
  <si>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</si>
  <si>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</si>
  <si>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</si>
  <si>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</si>
  <si>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</si>
  <si>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</si>
  <si>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</si>
  <si>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</si>
  <si>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</si>
  <si>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</si>
  <si>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</si>
  <si>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</si>
  <si>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</si>
  <si>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</si>
  <si>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</si>
  <si>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</si>
  <si>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</si>
  <si>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</si>
  <si>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</si>
  <si>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</si>
  <si>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</si>
  <si>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</si>
  <si>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</si>
  <si>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</si>
  <si>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</si>
  <si>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</si>
  <si>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</si>
  <si>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</si>
  <si>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</si>
  <si>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</si>
  <si>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</si>
  <si>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</si>
  <si>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</si>
  <si>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</si>
  <si>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</si>
  <si>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</si>
  <si>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</si>
  <si>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</si>
  <si>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</si>
  <si>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</si>
  <si>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</si>
  <si>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</si>
  <si>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</si>
  <si>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</si>
  <si>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</si>
  <si>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</si>
  <si>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</si>
  <si>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</si>
  <si>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</si>
  <si>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</si>
  <si>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</si>
  <si>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</si>
  <si>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</si>
  <si>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</si>
  <si>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</si>
  <si>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</si>
  <si>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</si>
  <si>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</si>
  <si>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</si>
  <si>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</si>
  <si>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</si>
  <si>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</si>
  <si>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</si>
  <si>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</si>
  <si>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</si>
  <si>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</si>
  <si>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</si>
  <si>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</si>
  <si>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</si>
  <si>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</si>
  <si>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</si>
  <si>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</si>
  <si>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</si>
  <si>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</si>
  <si>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</si>
  <si>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</si>
  <si>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</si>
  <si>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</si>
  <si>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</si>
  <si>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</si>
  <si>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</si>
  <si>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</si>
  <si>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</si>
  <si>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</si>
  <si>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</si>
  <si>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</si>
  <si>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</si>
  <si>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</si>
  <si>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</si>
  <si>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</si>
  <si>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</si>
  <si>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</si>
  <si>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</si>
  <si>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</si>
  <si>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</si>
  <si>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</si>
  <si>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</si>
  <si>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</si>
  <si>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</si>
  <si>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</si>
  <si>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</si>
  <si>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</si>
  <si>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</si>
  <si>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</si>
  <si>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</si>
  <si>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</si>
  <si>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</si>
  <si>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</si>
  <si>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</si>
  <si>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</si>
  <si>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</si>
  <si>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</si>
  <si>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</si>
  <si>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</si>
  <si>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</si>
  <si>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</si>
  <si>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</si>
  <si>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</si>
  <si>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</si>
  <si>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</si>
  <si>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</si>
  <si>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</si>
  <si>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</si>
  <si>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</si>
  <si>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</si>
  <si>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</si>
  <si>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</si>
  <si>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</si>
  <si>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</si>
  <si>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</si>
  <si>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</si>
  <si>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</si>
  <si>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</si>
  <si>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</si>
  <si>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</si>
  <si>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</si>
  <si>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</si>
  <si>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</si>
  <si>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</si>
  <si>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</si>
  <si>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</si>
  <si>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</si>
  <si>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</si>
  <si>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</si>
  <si>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</si>
  <si>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</si>
  <si>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</si>
  <si>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</si>
  <si>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</si>
  <si>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</si>
  <si>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</si>
  <si>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</si>
  <si>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</si>
  <si>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</si>
  <si>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</si>
  <si>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</si>
  <si>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</si>
  <si>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</si>
  <si>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</si>
  <si>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</si>
  <si>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</si>
  <si>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</si>
  <si>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</si>
  <si>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</si>
  <si>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</si>
  <si>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</si>
  <si>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</si>
  <si>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</si>
  <si>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</si>
  <si>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</si>
  <si>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</si>
  <si>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</si>
  <si>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</si>
  <si>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</si>
  <si>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</si>
  <si>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</si>
  <si>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</si>
  <si>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</si>
  <si>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</si>
  <si>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</si>
  <si>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</si>
  <si>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</si>
  <si>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</si>
  <si>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</si>
  <si>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</si>
  <si>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</si>
  <si>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</si>
  <si>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</si>
  <si>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</si>
  <si>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</si>
  <si>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</si>
  <si>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</si>
  <si>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</si>
  <si>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</si>
  <si>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</si>
  <si>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</si>
  <si>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</si>
  <si>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</si>
  <si>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</si>
  <si>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</si>
  <si>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</si>
  <si>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</si>
  <si>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</si>
  <si>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</si>
  <si>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</si>
  <si>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</si>
  <si>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</si>
  <si>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</si>
  <si>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</si>
  <si>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</si>
  <si>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</si>
  <si>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</si>
  <si>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</si>
  <si>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</si>
  <si>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</si>
  <si>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</si>
  <si>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</si>
  <si>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</si>
  <si>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</si>
  <si>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</si>
  <si>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</si>
  <si>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</si>
  <si>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</si>
  <si>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</si>
  <si>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</si>
  <si>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</si>
  <si>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</si>
  <si>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</si>
  <si>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</si>
  <si>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</si>
  <si>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</si>
  <si>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</si>
  <si>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</si>
  <si>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</si>
  <si>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</si>
  <si>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</si>
  <si>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</si>
  <si>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</si>
  <si>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</si>
  <si>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</si>
  <si>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</si>
  <si>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</si>
  <si>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</si>
  <si>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</si>
  <si>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</si>
  <si>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</si>
  <si>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</si>
  <si>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</si>
  <si>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</si>
  <si>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</si>
  <si>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</si>
  <si>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</si>
  <si>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</si>
  <si>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</si>
  <si>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</si>
  <si>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</si>
  <si>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</si>
  <si>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</si>
  <si>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</si>
  <si>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</si>
  <si>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</si>
  <si>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</si>
  <si>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</si>
  <si>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</si>
  <si>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</si>
  <si>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</si>
  <si>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</si>
  <si>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</si>
  <si>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</si>
  <si>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</si>
  <si>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</si>
  <si>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</si>
  <si>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</si>
  <si>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</si>
  <si>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</si>
  <si>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</si>
  <si>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</si>
  <si>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</si>
  <si>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</si>
  <si>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</si>
  <si>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</si>
  <si>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</si>
  <si>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</si>
  <si>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</si>
  <si>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</si>
  <si>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</si>
  <si>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</si>
  <si>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</si>
  <si>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</si>
  <si>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</si>
  <si>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</si>
  <si>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</si>
  <si>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</si>
  <si>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</si>
  <si>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</si>
  <si>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</si>
  <si>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</si>
  <si>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</si>
  <si>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</si>
  <si>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</si>
  <si>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</si>
  <si>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</si>
  <si>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</si>
  <si>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</si>
  <si>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</si>
  <si>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</si>
  <si>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</si>
  <si>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</si>
  <si>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</si>
  <si>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</si>
  <si>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</si>
  <si>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</si>
  <si>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</si>
  <si>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</si>
  <si>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</si>
  <si>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</si>
  <si>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</si>
  <si>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</si>
  <si>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</si>
  <si>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</si>
  <si>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</si>
  <si>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</si>
  <si>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</si>
  <si>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</si>
  <si>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</si>
  <si>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</si>
  <si>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</si>
  <si>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</si>
  <si>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</si>
  <si>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</si>
  <si>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</si>
  <si>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</si>
  <si>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</si>
  <si>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</si>
  <si>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</si>
  <si>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</si>
  <si>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</si>
  <si>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</si>
  <si>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</si>
  <si>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</si>
  <si>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</si>
  <si>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</si>
  <si>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</si>
  <si>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</si>
  <si>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</si>
  <si>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</si>
  <si>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</si>
  <si>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</si>
  <si>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</si>
  <si>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</si>
  <si>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</si>
  <si>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</si>
  <si>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</si>
  <si>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</si>
  <si>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</si>
  <si>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</si>
  <si>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</si>
  <si>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</si>
  <si>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</si>
  <si>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</si>
  <si>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</si>
  <si>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</si>
  <si>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</si>
  <si>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</si>
  <si>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</si>
  <si>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</si>
  <si>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</si>
  <si>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</si>
  <si>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</si>
  <si>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</si>
  <si>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</si>
  <si>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</si>
  <si>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</si>
  <si>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</si>
  <si>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</si>
  <si>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</si>
  <si>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</si>
  <si>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</si>
  <si>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</si>
  <si>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</si>
  <si>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</si>
  <si>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</si>
  <si>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</si>
  <si>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</si>
  <si>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</si>
  <si>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</si>
  <si>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</si>
  <si>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</si>
  <si>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</si>
  <si>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</si>
  <si>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</si>
  <si>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</si>
  <si>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</si>
  <si>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</si>
  <si>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</si>
  <si>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</si>
  <si>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</si>
  <si>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</si>
  <si>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</si>
  <si>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</si>
  <si>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</si>
  <si>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</si>
  <si>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</si>
  <si>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</si>
  <si>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</si>
  <si>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</si>
  <si>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</si>
  <si>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</si>
  <si>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</si>
  <si>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</si>
  <si>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</si>
  <si>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</si>
  <si>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</si>
  <si>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</si>
  <si>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</si>
  <si>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</si>
  <si>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</si>
  <si>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</si>
  <si>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</si>
  <si>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</si>
  <si>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</si>
  <si>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</si>
  <si>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</si>
  <si>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</si>
  <si>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</si>
  <si>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</si>
  <si>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</si>
  <si>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</si>
  <si>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</si>
  <si>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</si>
  <si>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</si>
  <si>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</si>
  <si>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</si>
  <si>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</si>
  <si>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</si>
  <si>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</si>
  <si>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</si>
  <si>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</si>
  <si>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</si>
  <si>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</si>
  <si>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</si>
  <si>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</si>
  <si>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</si>
  <si>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</si>
  <si>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</si>
  <si>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</si>
  <si>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</si>
  <si>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</si>
  <si>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</si>
  <si>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</si>
  <si>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</si>
  <si>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</si>
  <si>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</si>
  <si>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</si>
  <si>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</si>
  <si>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</si>
  <si>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</si>
  <si>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</si>
  <si>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</si>
  <si>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</si>
  <si>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</si>
  <si>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</si>
  <si>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</si>
  <si>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</si>
  <si>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</si>
  <si>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</si>
  <si>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</si>
  <si>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</si>
  <si>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</si>
  <si>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</si>
  <si>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</si>
  <si>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</si>
  <si>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</si>
  <si>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</si>
  <si>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</si>
  <si>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</si>
  <si>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</si>
  <si>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</si>
  <si>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</si>
  <si>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</si>
  <si>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</si>
  <si>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</si>
  <si>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</si>
  <si>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</si>
  <si>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</si>
  <si>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</si>
  <si>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</si>
  <si>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</si>
  <si>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</si>
  <si>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</si>
  <si>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</si>
  <si>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</si>
  <si>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</si>
  <si>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</si>
  <si>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</si>
  <si>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</si>
  <si>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</si>
  <si>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</si>
  <si>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</si>
  <si>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</si>
  <si>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</si>
  <si>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</si>
  <si>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</si>
  <si>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</si>
  <si>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</si>
  <si>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</si>
  <si>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</si>
  <si>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</si>
  <si>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</si>
  <si>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</si>
  <si>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</si>
  <si>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</si>
  <si>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</si>
  <si>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</si>
  <si>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</si>
  <si>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</si>
  <si>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</si>
  <si>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</si>
  <si>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</si>
  <si>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</si>
  <si>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</si>
  <si>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</si>
  <si>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</si>
  <si>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</si>
  <si>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</si>
  <si>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</si>
  <si>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</si>
  <si>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</si>
  <si>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</si>
  <si>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</si>
  <si>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</si>
  <si>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</si>
  <si>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</si>
  <si>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</si>
  <si>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</si>
  <si>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</si>
  <si>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</si>
  <si>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</si>
  <si>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</si>
  <si>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</si>
  <si>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</si>
  <si>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</si>
  <si>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</si>
  <si>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</si>
  <si>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</si>
  <si>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</si>
  <si>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</si>
  <si>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</si>
  <si>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</si>
  <si>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</si>
  <si>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</si>
  <si>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</si>
  <si>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</si>
  <si>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</si>
  <si>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</si>
  <si>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</si>
  <si>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</si>
  <si>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</si>
  <si>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</si>
  <si>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</si>
  <si>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</si>
  <si>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</si>
  <si>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</si>
  <si>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</si>
  <si>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</si>
  <si>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</si>
  <si>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</si>
  <si>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</si>
  <si>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</si>
  <si>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</si>
  <si>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</si>
  <si>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</si>
  <si>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</si>
  <si>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</si>
  <si>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</si>
  <si>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</si>
  <si>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</si>
  <si>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</si>
  <si>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</si>
  <si>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</si>
  <si>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</si>
  <si>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</si>
  <si>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</si>
  <si>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</si>
  <si>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</si>
  <si>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</si>
  <si>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</si>
  <si>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</si>
  <si>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</si>
  <si>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</si>
  <si>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</si>
  <si>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</si>
  <si>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</si>
  <si>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</si>
  <si>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</si>
  <si>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</si>
  <si>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</si>
  <si>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</si>
  <si>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</si>
  <si>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</si>
  <si>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</si>
  <si>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</si>
  <si>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</si>
  <si>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</si>
  <si>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</si>
  <si>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</si>
  <si>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</si>
  <si>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</si>
  <si>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</si>
  <si>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</si>
  <si>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</si>
  <si>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</si>
  <si>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</si>
  <si>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</si>
  <si>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</si>
  <si>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</si>
  <si>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</si>
  <si>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</si>
  <si>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</si>
  <si>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</si>
  <si>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</si>
  <si>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</si>
  <si>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</si>
  <si>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</si>
  <si>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</si>
  <si>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</si>
  <si>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</si>
  <si>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</si>
  <si>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</si>
  <si>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</si>
  <si>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</si>
  <si>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</si>
  <si>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</si>
  <si>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</si>
  <si>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</si>
  <si>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</si>
  <si>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</si>
  <si>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</si>
  <si>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</si>
  <si>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</si>
  <si>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</si>
  <si>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</si>
  <si>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</si>
  <si>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</si>
  <si>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</si>
  <si>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</si>
  <si>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</si>
  <si>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</si>
  <si>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</si>
  <si>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</si>
  <si>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</si>
  <si>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</si>
  <si>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</si>
  <si>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</si>
  <si>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</si>
  <si>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</si>
  <si>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</si>
  <si>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</si>
  <si>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</si>
  <si>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</si>
  <si>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</si>
  <si>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</si>
  <si>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</si>
  <si>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</si>
  <si>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</si>
  <si>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</si>
  <si>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</si>
  <si>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</si>
  <si>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</si>
  <si>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</si>
  <si>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</si>
  <si>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</si>
  <si>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</si>
  <si>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</si>
  <si>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</si>
  <si>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</si>
  <si>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</si>
  <si>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</si>
  <si>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</si>
  <si>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</si>
  <si>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</si>
  <si>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</si>
  <si>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</si>
  <si>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</si>
  <si>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</si>
  <si>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</si>
  <si>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</si>
  <si>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</si>
  <si>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</si>
  <si>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</si>
  <si>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</si>
  <si>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</si>
  <si>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</si>
  <si>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</si>
  <si>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</si>
  <si>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</si>
  <si>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</si>
  <si>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</si>
  <si>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</si>
  <si>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</si>
  <si>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</si>
  <si>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</si>
  <si>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</si>
  <si>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</si>
  <si>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</si>
  <si>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</si>
  <si>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</si>
  <si>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</si>
  <si>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</si>
  <si>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</si>
  <si>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</si>
  <si>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</si>
  <si>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</si>
  <si>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</si>
  <si>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</si>
  <si>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</si>
  <si>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</si>
  <si>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</si>
  <si>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</si>
  <si>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</si>
  <si>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</si>
  <si>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</si>
  <si>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</si>
  <si>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</si>
  <si>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</si>
  <si>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</si>
  <si>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</si>
  <si>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</si>
  <si>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</si>
  <si>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</si>
  <si>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</si>
  <si>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</si>
  <si>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</si>
  <si>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</si>
  <si>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</si>
  <si>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</si>
  <si>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</si>
  <si>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</si>
  <si>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</si>
  <si>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</si>
  <si>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</si>
  <si>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</si>
  <si>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</si>
  <si>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</si>
  <si>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</si>
  <si>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</si>
  <si>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</si>
  <si>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</si>
  <si>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</si>
  <si>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</si>
  <si>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</si>
  <si>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</si>
  <si>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</si>
  <si>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</si>
  <si>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</si>
  <si>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</si>
  <si>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</si>
  <si>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</si>
  <si>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</si>
  <si>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</si>
  <si>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</si>
  <si>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</si>
  <si>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</si>
  <si>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</si>
  <si>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</si>
  <si>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</si>
  <si>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</si>
  <si>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</si>
  <si>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</si>
  <si>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</si>
  <si>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</si>
  <si>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</si>
  <si>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</si>
  <si>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</si>
  <si>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</si>
  <si>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</si>
  <si>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</si>
  <si>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</si>
  <si>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</si>
  <si>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</si>
  <si>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</si>
  <si>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</si>
  <si>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</si>
  <si>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</si>
  <si>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</si>
  <si>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</si>
  <si>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</si>
  <si>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</si>
  <si>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</si>
  <si>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</si>
  <si>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</si>
  <si>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</si>
  <si>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</si>
  <si>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</si>
  <si>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</si>
  <si>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</si>
  <si>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</si>
  <si>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</si>
  <si>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</si>
  <si>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</si>
  <si>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</si>
  <si>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</si>
  <si>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</si>
  <si>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</si>
  <si>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</si>
  <si>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</si>
  <si>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</si>
  <si>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</si>
  <si>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</si>
  <si>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</si>
  <si>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</si>
  <si>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</si>
  <si>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</si>
  <si>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</si>
  <si>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</si>
  <si>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</si>
  <si>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</si>
  <si>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</si>
  <si>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</si>
  <si>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</si>
  <si>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</si>
  <si>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</si>
  <si>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</si>
  <si>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</si>
  <si>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</si>
  <si>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</si>
  <si>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</si>
  <si>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</si>
  <si>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</si>
  <si>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</si>
  <si>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</si>
  <si>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</si>
  <si>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</si>
  <si>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</si>
  <si>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</si>
  <si>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</si>
  <si>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</si>
  <si>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</si>
  <si>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</si>
  <si>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</si>
  <si>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</si>
  <si>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</si>
  <si>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</si>
  <si>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</si>
  <si>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</si>
  <si>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</si>
  <si>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</si>
  <si>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</si>
  <si>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</si>
  <si>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</si>
  <si>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</si>
  <si>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</si>
  <si>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</si>
  <si>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</si>
  <si>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</si>
  <si>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</si>
  <si>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</si>
  <si>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</si>
  <si>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</si>
  <si>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</si>
  <si>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</si>
  <si>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</si>
  <si>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</si>
  <si>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</si>
  <si>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</si>
  <si>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</si>
  <si>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</si>
  <si>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</si>
  <si>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</si>
  <si>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</si>
  <si>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</si>
  <si>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</si>
  <si>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</si>
  <si>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</si>
  <si>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</si>
  <si>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</si>
  <si>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</si>
  <si>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</si>
  <si>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</si>
  <si>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</si>
  <si>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</si>
  <si>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</si>
  <si>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</si>
  <si>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</si>
  <si>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</si>
  <si>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</si>
  <si>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</si>
  <si>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</si>
  <si>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</si>
  <si>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</si>
  <si>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</si>
  <si>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</si>
  <si>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</si>
  <si>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</si>
  <si>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</si>
  <si>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</si>
  <si>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</si>
  <si>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</si>
  <si>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</si>
  <si>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</si>
  <si>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</si>
  <si>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</si>
  <si>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</si>
  <si>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</si>
  <si>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</si>
  <si>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</si>
  <si>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</si>
  <si>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</si>
  <si>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</si>
  <si>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</si>
  <si>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</si>
  <si>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</si>
  <si>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</si>
  <si>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</si>
  <si>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</si>
  <si>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</si>
  <si>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</si>
  <si>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</si>
  <si>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</si>
  <si>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</si>
  <si>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</si>
  <si>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</si>
  <si>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</si>
  <si>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</si>
  <si>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</si>
  <si>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</si>
  <si>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</si>
  <si>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</si>
  <si>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</si>
  <si>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</si>
  <si>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</si>
  <si>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</si>
  <si>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</si>
  <si>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</si>
  <si>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</si>
  <si>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</si>
  <si>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</si>
  <si>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</si>
  <si>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</si>
  <si>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</si>
  <si>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</si>
  <si>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</si>
  <si>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</si>
  <si>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</si>
  <si>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</si>
  <si>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</si>
  <si>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</si>
  <si>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</si>
  <si>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</si>
  <si>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</si>
  <si>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</si>
  <si>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</si>
  <si>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</si>
  <si>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</si>
  <si>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</si>
  <si>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</si>
  <si>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</si>
  <si>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</si>
  <si>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</si>
  <si>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</si>
  <si>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</si>
  <si>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</si>
  <si>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</si>
  <si>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</si>
  <si>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</si>
  <si>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</si>
  <si>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</si>
  <si>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</si>
  <si>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</si>
  <si>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</si>
  <si>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</si>
  <si>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</si>
  <si>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</si>
  <si>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</si>
  <si>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</si>
  <si>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</si>
  <si>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</si>
  <si>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</si>
  <si>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</si>
  <si>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</si>
  <si>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</si>
  <si>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</si>
  <si>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</si>
  <si>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</si>
  <si>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</si>
  <si>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</si>
  <si>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</si>
  <si>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</si>
  <si>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</si>
  <si>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</si>
  <si>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</si>
  <si>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</si>
  <si>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</si>
  <si>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</si>
  <si>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</si>
  <si>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</si>
  <si>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</si>
  <si>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</si>
  <si>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</si>
  <si>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</si>
  <si>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</si>
  <si>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</si>
  <si>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</si>
  <si>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</si>
  <si>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</si>
  <si>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</si>
  <si>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</si>
  <si>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</si>
  <si>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</si>
  <si>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</si>
  <si>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</si>
  <si>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</si>
  <si>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</si>
  <si>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</si>
  <si>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</si>
  <si>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</si>
  <si>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</si>
  <si>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</si>
  <si>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</si>
  <si>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</si>
  <si>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</si>
  <si>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</si>
  <si>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</si>
  <si>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</si>
  <si>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</si>
  <si>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</si>
  <si>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</si>
  <si>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</si>
  <si>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</si>
  <si>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</si>
  <si>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</si>
  <si>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</si>
  <si>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</si>
  <si>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</si>
  <si>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</si>
  <si>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</si>
  <si>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</si>
  <si>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</si>
  <si>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</si>
  <si>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</si>
  <si>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</si>
  <si>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</si>
  <si>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</si>
  <si>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</si>
  <si>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</si>
  <si>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</si>
  <si>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</si>
  <si>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</si>
  <si>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</si>
  <si>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</si>
  <si>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</si>
  <si>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</si>
  <si>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</si>
  <si>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</si>
  <si>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</si>
  <si>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</si>
  <si>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</si>
  <si>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</si>
  <si>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</si>
  <si>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</si>
  <si>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</si>
  <si>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</si>
  <si>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</si>
  <si>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</si>
  <si>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</si>
  <si>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</si>
  <si>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</si>
  <si>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</si>
  <si>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</si>
  <si>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</si>
  <si>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</si>
  <si>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</si>
  <si>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</si>
  <si>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</si>
  <si>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</si>
  <si>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</si>
  <si>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</si>
  <si>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</si>
  <si>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</si>
  <si>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</si>
  <si>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</si>
  <si>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</si>
  <si>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</si>
  <si>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</si>
  <si>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</si>
  <si>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</si>
  <si>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</si>
  <si>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</si>
  <si>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</si>
  <si>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</si>
  <si>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</si>
  <si>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</si>
  <si>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</si>
  <si>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</si>
  <si>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</si>
  <si>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</si>
  <si>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</si>
  <si>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</si>
  <si>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</si>
  <si>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</si>
  <si>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</si>
  <si>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</si>
  <si>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</si>
  <si>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</si>
  <si>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</si>
  <si>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</si>
  <si>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</si>
  <si>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</si>
  <si>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</si>
  <si>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</si>
  <si>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</si>
  <si>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</si>
  <si>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</si>
  <si>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</si>
  <si>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</si>
  <si>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</si>
  <si>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</si>
  <si>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</si>
  <si>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</si>
  <si>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</si>
  <si>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</si>
  <si>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</si>
  <si>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</si>
  <si>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</si>
  <si>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</si>
  <si>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</si>
  <si>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</si>
  <si>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</si>
  <si>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</si>
  <si>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</si>
  <si>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</si>
  <si>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</si>
  <si>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</si>
  <si>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</si>
  <si>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</si>
  <si>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</si>
  <si>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</si>
  <si>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</si>
  <si>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</si>
  <si>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</si>
  <si>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</si>
  <si>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</si>
  <si>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</si>
  <si>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</si>
  <si>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</si>
  <si>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</si>
  <si>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</si>
  <si>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</si>
  <si>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</si>
  <si>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</si>
  <si>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</si>
  <si>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</si>
  <si>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</si>
  <si>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</si>
  <si>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</si>
  <si>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</si>
  <si>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</si>
  <si>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</si>
  <si>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</si>
  <si>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</si>
  <si>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</si>
  <si>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</si>
  <si>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</si>
  <si>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</si>
  <si>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</si>
  <si>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</si>
  <si>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</si>
  <si>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</si>
  <si>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</si>
  <si>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</si>
  <si>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</si>
  <si>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</si>
  <si>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</si>
  <si>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</si>
  <si>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</si>
  <si>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</si>
  <si>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</si>
  <si>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</si>
  <si>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</si>
  <si>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</si>
  <si>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</si>
  <si>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</si>
  <si>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</si>
  <si>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</si>
  <si>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</si>
  <si>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</si>
  <si>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</si>
  <si>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</si>
  <si>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</si>
  <si>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</si>
  <si>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</si>
  <si>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</si>
  <si>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</si>
  <si>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</si>
  <si>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</si>
  <si>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</si>
  <si>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</si>
  <si>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</si>
  <si>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</si>
  <si>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</si>
  <si>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</si>
  <si>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</si>
  <si>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</si>
  <si>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</si>
  <si>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</si>
  <si>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</si>
  <si>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</si>
  <si>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</si>
  <si>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</si>
  <si>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</si>
  <si>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</si>
  <si>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</si>
  <si>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</si>
  <si>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</si>
  <si>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</si>
  <si>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</si>
  <si>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</si>
  <si>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</si>
  <si>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</si>
  <si>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</si>
  <si>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</si>
  <si>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</si>
  <si>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</si>
  <si>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</si>
  <si>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</si>
  <si>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</si>
  <si>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</si>
  <si>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</si>
  <si>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</si>
  <si>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</si>
  <si>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</si>
  <si>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</si>
  <si>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</si>
  <si>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</si>
  <si>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</si>
  <si>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</si>
  <si>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</si>
  <si>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</si>
  <si>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</si>
  <si>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</si>
  <si>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</si>
  <si>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</si>
  <si>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</si>
  <si>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</si>
  <si>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</si>
  <si>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</si>
  <si>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</si>
  <si>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</si>
  <si>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</si>
  <si>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</si>
  <si>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</si>
  <si>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</si>
  <si>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</si>
  <si>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</si>
  <si>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</si>
  <si>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</si>
  <si>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</si>
  <si>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</si>
  <si>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</si>
  <si>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</si>
  <si>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</si>
  <si>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</si>
  <si>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</si>
  <si>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</si>
  <si>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</si>
  <si>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</si>
  <si>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</si>
  <si>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</si>
  <si>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</si>
  <si>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</si>
  <si>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</si>
  <si>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</si>
  <si>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</si>
  <si>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</si>
  <si>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</si>
  <si>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</si>
  <si>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</si>
  <si>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</si>
  <si>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</si>
  <si>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</si>
  <si>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</si>
  <si>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</si>
  <si>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</si>
  <si>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</si>
  <si>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</si>
  <si>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</si>
  <si>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</si>
  <si>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</si>
  <si>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</si>
  <si>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</si>
  <si>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</si>
  <si>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</si>
  <si>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</si>
  <si>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</si>
  <si>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</si>
  <si>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</si>
  <si>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</si>
  <si>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</si>
  <si>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</si>
  <si>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</si>
  <si>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</si>
  <si>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</si>
  <si>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</si>
  <si>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</si>
  <si>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</si>
  <si>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</si>
  <si>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</si>
  <si>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</si>
  <si>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</si>
  <si>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</si>
  <si>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</si>
  <si>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</si>
  <si>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</si>
  <si>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</si>
  <si>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</si>
  <si>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</si>
  <si>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</si>
  <si>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</si>
  <si>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</si>
  <si>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</si>
  <si>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</si>
  <si>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</si>
  <si>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</si>
  <si>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</si>
  <si>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</si>
  <si>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</si>
  <si>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</si>
  <si>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</si>
  <si>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</si>
  <si>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</si>
  <si>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</si>
  <si>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</si>
  <si>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</si>
  <si>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</si>
  <si>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</si>
  <si>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</si>
  <si>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</si>
  <si>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</si>
  <si>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</si>
  <si>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</si>
  <si>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</si>
  <si>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</si>
  <si>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</si>
  <si>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</si>
  <si>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</si>
  <si>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</si>
  <si>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</si>
  <si>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</si>
  <si>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</si>
  <si>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</si>
  <si>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</si>
  <si>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</si>
  <si>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</si>
  <si>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</si>
  <si>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</si>
  <si>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</si>
  <si>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</si>
  <si>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</si>
  <si>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</si>
  <si>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</si>
  <si>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</si>
  <si>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</si>
  <si>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</si>
  <si>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</si>
  <si>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</si>
  <si>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</si>
  <si>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</si>
  <si>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</si>
  <si>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</si>
  <si>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</si>
  <si>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</si>
  <si>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</si>
  <si>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</si>
  <si>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</si>
  <si>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</si>
  <si>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</si>
  <si>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</si>
  <si>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</si>
  <si>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</si>
  <si>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</si>
  <si>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</si>
  <si>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</si>
  <si>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</si>
  <si>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</si>
  <si>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</si>
  <si>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</si>
  <si>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</si>
  <si>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</si>
  <si>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</si>
  <si>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</si>
  <si>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</si>
  <si>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</si>
  <si>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</si>
  <si>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</si>
  <si>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</si>
  <si>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</si>
  <si>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</si>
  <si>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</si>
  <si>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</si>
  <si>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</si>
  <si>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</si>
  <si>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</si>
  <si>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</si>
  <si>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</si>
  <si>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</si>
  <si>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</si>
  <si>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</si>
  <si>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</si>
  <si>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</si>
  <si>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</si>
  <si>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</si>
  <si>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</si>
  <si>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</si>
  <si>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</si>
  <si>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</si>
  <si>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</si>
  <si>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</si>
  <si>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</si>
  <si>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</si>
  <si>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</si>
  <si>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</si>
  <si>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</si>
  <si>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</si>
  <si>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</si>
  <si>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</si>
  <si>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</si>
  <si>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</si>
  <si>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</si>
  <si>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</si>
  <si>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</si>
  <si>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</si>
  <si>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</si>
  <si>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</si>
  <si>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</si>
  <si>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</si>
  <si>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</si>
  <si>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</si>
  <si>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</si>
  <si>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</si>
  <si>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</si>
  <si>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</si>
  <si>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</si>
  <si>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</si>
  <si>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</si>
  <si>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</si>
  <si>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</si>
  <si>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</si>
  <si>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</si>
  <si>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</si>
  <si>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</si>
  <si>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</si>
  <si>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</si>
  <si>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</si>
  <si>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</si>
  <si>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</si>
  <si>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</si>
  <si>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</si>
  <si>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</si>
  <si>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</si>
  <si>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</si>
  <si>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</si>
  <si>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</si>
  <si>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</si>
  <si>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</si>
  <si>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</si>
  <si>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</si>
  <si>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</si>
  <si>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</si>
  <si>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</si>
  <si>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</si>
  <si>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</si>
  <si>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</si>
  <si>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</si>
  <si>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</si>
  <si>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</si>
  <si>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</si>
  <si>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</si>
  <si>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</si>
  <si>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</si>
  <si>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</si>
  <si>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</si>
  <si>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</si>
  <si>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</si>
  <si>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</si>
  <si>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</si>
  <si>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</si>
  <si>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</si>
  <si>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</si>
  <si>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</si>
  <si>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</si>
  <si>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</si>
  <si>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</si>
  <si>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</si>
  <si>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</si>
  <si>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</si>
  <si>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</si>
  <si>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</si>
  <si>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</si>
  <si>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</si>
  <si>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</si>
  <si>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</si>
  <si>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</si>
  <si>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</si>
  <si>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</si>
  <si>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</si>
  <si>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</si>
  <si>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</si>
  <si>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</si>
  <si>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</si>
  <si>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</si>
  <si>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</si>
  <si>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</si>
  <si>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</si>
  <si>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</si>
  <si>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</si>
  <si>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</si>
  <si>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</si>
  <si>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</si>
  <si>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</si>
  <si>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</si>
  <si>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</si>
  <si>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</si>
  <si>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</si>
  <si>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</si>
  <si>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</si>
  <si>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</si>
  <si>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</si>
  <si>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</si>
  <si>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</si>
  <si>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</si>
  <si>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</si>
  <si>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</si>
  <si>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</si>
  <si>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</si>
  <si>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</si>
  <si>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</si>
  <si>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</si>
  <si>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</si>
  <si>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</si>
  <si>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</si>
  <si>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</si>
  <si>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</si>
  <si>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</si>
  <si>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</si>
  <si>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</si>
  <si>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</si>
  <si>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</si>
  <si>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</si>
  <si>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</si>
  <si>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</si>
  <si>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</si>
  <si>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</si>
  <si>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</si>
  <si>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</si>
  <si>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</si>
  <si>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</si>
  <si>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</si>
  <si>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</si>
  <si>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</si>
  <si>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</si>
  <si>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</si>
  <si>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</si>
  <si>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</si>
  <si>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</si>
  <si>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</si>
  <si>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</si>
  <si>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</si>
  <si>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</si>
  <si>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</si>
  <si>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</si>
  <si>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</si>
  <si>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</si>
  <si>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</si>
  <si>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</si>
  <si>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</si>
  <si>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</si>
  <si>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</si>
  <si>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</si>
  <si>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</si>
  <si>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</si>
  <si>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</si>
  <si>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</si>
  <si>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</si>
  <si>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</si>
  <si>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</si>
  <si>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</si>
  <si>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</si>
  <si>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</si>
  <si>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</si>
  <si>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</si>
  <si>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</si>
  <si>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</si>
  <si>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</si>
  <si>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</si>
  <si>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</si>
  <si>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</si>
  <si>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</si>
  <si>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</si>
  <si>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</si>
  <si>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</si>
  <si>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</si>
  <si>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</si>
  <si>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</si>
  <si>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</si>
  <si>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</si>
  <si>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</si>
  <si>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</si>
  <si>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</si>
  <si>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</si>
  <si>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</si>
  <si>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</si>
  <si>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</si>
  <si>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</si>
  <si>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</si>
  <si>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</si>
  <si>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</si>
  <si>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</si>
  <si>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</si>
  <si>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</si>
  <si>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</si>
  <si>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</si>
  <si>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</si>
  <si>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</si>
  <si>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</si>
  <si>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</si>
  <si>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</si>
  <si>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</si>
  <si>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</si>
  <si>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</si>
  <si>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</si>
  <si>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</si>
  <si>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</si>
  <si>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</si>
  <si>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</si>
  <si>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</si>
  <si>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</si>
  <si>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</si>
  <si>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</si>
  <si>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</si>
  <si>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</si>
  <si>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</si>
  <si>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</si>
  <si>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</si>
  <si>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</si>
  <si>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</si>
  <si>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</si>
  <si>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</si>
  <si>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</si>
  <si>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</si>
  <si>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</si>
  <si>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</si>
  <si>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</si>
  <si>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</si>
  <si>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</si>
  <si>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</si>
  <si>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</si>
  <si>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</si>
  <si>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</si>
  <si>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</si>
  <si>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</si>
  <si>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</si>
  <si>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</si>
  <si>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</si>
  <si>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</si>
  <si>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</si>
  <si>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</si>
  <si>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</si>
  <si>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</si>
  <si>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</si>
  <si>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</si>
  <si>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</si>
  <si>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</si>
  <si>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</si>
  <si>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</si>
  <si>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</si>
  <si>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</si>
  <si>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</si>
  <si>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</si>
  <si>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</si>
  <si>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</si>
  <si>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</si>
  <si>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</si>
  <si>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</si>
  <si>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</si>
  <si>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</si>
  <si>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</si>
  <si>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</si>
  <si>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</si>
  <si>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</si>
  <si>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</si>
  <si>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</si>
  <si>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</si>
  <si>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</si>
  <si>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</si>
  <si>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</si>
  <si>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</si>
  <si>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</si>
  <si>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</si>
  <si>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</si>
  <si>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</si>
  <si>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</si>
  <si>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</si>
  <si>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</si>
  <si>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</si>
  <si>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</si>
  <si>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</si>
  <si>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</si>
  <si>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</si>
  <si>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</si>
  <si>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</si>
  <si>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</si>
  <si>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</si>
  <si>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</si>
  <si>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</si>
  <si>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</si>
  <si>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</si>
  <si>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</si>
  <si>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</si>
  <si>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</si>
  <si>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</si>
  <si>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</si>
  <si>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</si>
  <si>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</si>
  <si>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</si>
  <si>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</si>
  <si>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</si>
  <si>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</si>
  <si>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</si>
  <si>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</si>
  <si>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</si>
  <si>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</si>
  <si>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</si>
  <si>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</si>
  <si>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</si>
  <si>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</si>
  <si>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</si>
  <si>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</si>
  <si>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</si>
  <si>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</si>
  <si>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</si>
  <si>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</si>
  <si>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</si>
  <si>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</si>
  <si>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</si>
  <si>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</si>
  <si>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</si>
  <si>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</si>
  <si>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</si>
  <si>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</si>
  <si>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</si>
  <si>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</si>
  <si>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</si>
  <si>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</si>
  <si>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</si>
  <si>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</si>
  <si>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</si>
  <si>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</si>
  <si>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</si>
  <si>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</si>
  <si>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</si>
  <si>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</si>
  <si>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</si>
  <si>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</si>
  <si>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</si>
  <si>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</si>
  <si>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</si>
  <si>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</si>
  <si>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</si>
  <si>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</si>
  <si>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</si>
  <si>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</si>
  <si>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</si>
  <si>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</si>
  <si>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</si>
  <si>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</si>
  <si>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</si>
  <si>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</si>
  <si>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</si>
  <si>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</si>
  <si>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</si>
  <si>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</si>
  <si>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</si>
  <si>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</si>
  <si>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</si>
  <si>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</si>
  <si>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</si>
  <si>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</si>
  <si>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</si>
  <si>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</si>
  <si>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</si>
  <si>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</si>
  <si>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</si>
  <si>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</si>
  <si>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</si>
  <si>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</si>
  <si>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</si>
  <si>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</si>
  <si>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</si>
  <si>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</si>
  <si>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</si>
  <si>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</si>
  <si>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</si>
  <si>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</si>
  <si>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</si>
  <si>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</si>
  <si>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</si>
  <si>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</si>
  <si>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</si>
  <si>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</si>
  <si>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</si>
  <si>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</si>
  <si>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</si>
  <si>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</si>
  <si>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</si>
  <si>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</si>
  <si>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</si>
  <si>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</si>
  <si>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</si>
  <si>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</si>
  <si>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</si>
  <si>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</si>
  <si>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</si>
  <si>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</si>
  <si>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</si>
  <si>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</si>
  <si>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</si>
  <si>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</si>
  <si>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</si>
  <si>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</si>
  <si>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</si>
  <si>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</si>
  <si>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</si>
  <si>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</si>
  <si>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</si>
  <si>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</si>
  <si>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</si>
  <si>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</si>
  <si>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</si>
  <si>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</si>
  <si>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</si>
  <si>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</si>
  <si>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</si>
  <si>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</si>
  <si>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</si>
  <si>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</si>
  <si>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</si>
  <si>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</si>
  <si>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</si>
  <si>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</si>
  <si>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</si>
  <si>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</si>
  <si>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</si>
  <si>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</si>
  <si>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</si>
  <si>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</si>
  <si>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</si>
  <si>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</si>
  <si>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</si>
  <si>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</si>
  <si>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</si>
  <si>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</si>
  <si>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</si>
  <si>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</si>
  <si>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</si>
  <si>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</si>
  <si>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</si>
  <si>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</si>
  <si>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</si>
  <si>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</si>
  <si>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</si>
  <si>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</si>
  <si>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</si>
  <si>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</si>
  <si>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</si>
  <si>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</si>
  <si>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</si>
  <si>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</si>
  <si>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</si>
  <si>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</si>
  <si>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</si>
  <si>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</si>
  <si>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</si>
  <si>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</si>
  <si>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</si>
  <si>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</si>
  <si>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</si>
  <si>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</si>
  <si>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</si>
  <si>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</si>
  <si>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</si>
  <si>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</si>
  <si>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</si>
  <si>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</si>
  <si>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</si>
  <si>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</si>
  <si>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</si>
  <si>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</si>
  <si>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</si>
  <si>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</si>
  <si>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</si>
  <si>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</si>
  <si>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</si>
  <si>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</si>
  <si>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</si>
  <si>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</si>
  <si>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</si>
  <si>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</si>
  <si>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</si>
  <si>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</si>
  <si>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</si>
  <si>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</si>
  <si>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</si>
  <si>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</si>
  <si>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</si>
  <si>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</si>
  <si>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</si>
  <si>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</si>
  <si>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</si>
  <si>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</si>
  <si>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</si>
  <si>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</si>
  <si>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</si>
  <si>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</si>
  <si>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</si>
  <si>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</si>
  <si>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</si>
  <si>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</si>
  <si>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</si>
  <si>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</si>
  <si>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</si>
  <si>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</si>
  <si>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</si>
  <si>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</si>
  <si>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</si>
  <si>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</si>
  <si>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</si>
  <si>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</si>
  <si>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</si>
  <si>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</si>
  <si>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</si>
  <si>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</si>
  <si>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</si>
  <si>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</si>
  <si>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</si>
  <si>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</si>
  <si>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</si>
  <si>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</si>
  <si>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</si>
  <si>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</si>
  <si>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</si>
  <si>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</si>
  <si>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</si>
  <si>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</si>
  <si>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</si>
  <si>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</si>
  <si>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</si>
  <si>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</si>
  <si>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</si>
  <si>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</si>
  <si>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</si>
  <si>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</si>
  <si>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</si>
  <si>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</si>
  <si>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</si>
  <si>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</si>
  <si>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</si>
  <si>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</si>
  <si>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</si>
  <si>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</si>
  <si>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</si>
  <si>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</si>
  <si>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</si>
  <si>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</si>
  <si>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</si>
  <si>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</si>
  <si>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</si>
  <si>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</si>
  <si>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</si>
  <si>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</si>
  <si>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</si>
  <si>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</si>
  <si>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</si>
  <si>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</si>
  <si>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</si>
  <si>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</si>
  <si>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</si>
  <si>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</si>
  <si>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</si>
  <si>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</si>
  <si>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</si>
  <si>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</si>
  <si>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</si>
  <si>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</si>
  <si>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</si>
  <si>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</si>
  <si>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</si>
  <si>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</si>
  <si>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</si>
  <si>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</si>
  <si>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</si>
  <si>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</si>
  <si>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</si>
  <si>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</si>
  <si>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</si>
  <si>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</si>
  <si>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</si>
  <si>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</si>
  <si>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</si>
  <si>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</si>
  <si>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</si>
  <si>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</si>
  <si>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</si>
  <si>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</si>
  <si>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</si>
  <si>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</si>
  <si>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</si>
  <si>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</si>
  <si>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</si>
  <si>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</si>
  <si>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</si>
  <si>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</si>
  <si>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</si>
  <si>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</si>
  <si>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</si>
  <si>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</si>
  <si>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</si>
  <si>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</si>
  <si>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</si>
  <si>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</si>
  <si>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</si>
  <si>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</si>
  <si>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</si>
  <si>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</si>
  <si>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</si>
  <si>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</si>
  <si>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</si>
  <si>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</si>
  <si>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</si>
  <si>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</si>
  <si>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</si>
  <si>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</si>
  <si>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</si>
  <si>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</si>
  <si>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</si>
  <si>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</si>
  <si>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</si>
  <si>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</si>
  <si>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</si>
  <si>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</si>
  <si>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</si>
  <si>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</si>
  <si>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</si>
  <si>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</si>
  <si>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</si>
  <si>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</si>
  <si>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</si>
  <si>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</si>
  <si>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</si>
  <si>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</si>
  <si>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</si>
  <si>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</si>
  <si>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</si>
  <si>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</si>
  <si>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</si>
  <si>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</si>
  <si>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</si>
  <si>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</si>
  <si>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</si>
  <si>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</si>
  <si>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</si>
  <si>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</si>
  <si>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</si>
  <si>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</si>
  <si>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</si>
  <si>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</si>
  <si>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</si>
  <si>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</si>
  <si>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</si>
  <si>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</si>
  <si>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</si>
  <si>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</si>
  <si>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</si>
  <si>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</si>
  <si>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</si>
  <si>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</si>
  <si>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</si>
  <si>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</si>
  <si>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</si>
  <si>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</si>
  <si>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</si>
  <si>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</si>
  <si>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</si>
  <si>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</si>
  <si>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</si>
  <si>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</si>
  <si>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</si>
  <si>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</si>
  <si>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</si>
  <si>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</si>
  <si>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</si>
  <si>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</si>
  <si>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</si>
  <si>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</si>
  <si>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</si>
  <si>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</si>
  <si>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</si>
  <si>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</si>
  <si>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</si>
  <si>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</si>
  <si>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</si>
  <si>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</si>
  <si>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</si>
  <si>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</si>
  <si>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</si>
  <si>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</si>
  <si>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</si>
  <si>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</si>
  <si>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</si>
  <si>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</si>
  <si>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</si>
  <si>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</si>
  <si>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</si>
  <si>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</si>
  <si>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</si>
  <si>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</si>
  <si>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</si>
  <si>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</si>
  <si>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</si>
  <si>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</si>
  <si>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</si>
  <si>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</si>
  <si>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</si>
  <si>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</si>
  <si>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</si>
  <si>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</si>
  <si>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</si>
  <si>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</si>
  <si>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</si>
  <si>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</si>
  <si>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</si>
  <si>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</si>
  <si>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</si>
  <si>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</si>
  <si>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</si>
  <si>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</si>
  <si>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</si>
  <si>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</si>
  <si>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</si>
  <si>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</si>
  <si>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</si>
  <si>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</si>
  <si>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</si>
  <si>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</si>
  <si>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</si>
  <si>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</si>
  <si>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</si>
  <si>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</si>
  <si>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</si>
  <si>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</si>
  <si>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</si>
  <si>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</si>
  <si>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</si>
  <si>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</si>
  <si>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</si>
  <si>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</si>
  <si>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</si>
  <si>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</si>
  <si>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</si>
  <si>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</si>
  <si>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</si>
  <si>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</si>
  <si>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</si>
  <si>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</si>
  <si>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</si>
  <si>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</si>
  <si>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</si>
  <si>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</si>
  <si>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</si>
  <si>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</si>
  <si>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</si>
  <si>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</si>
  <si>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</si>
  <si>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</si>
  <si>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</si>
  <si>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</si>
  <si>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</si>
  <si>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</si>
  <si>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</si>
  <si>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</si>
  <si>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</si>
  <si>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</si>
  <si>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</si>
  <si>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</si>
  <si>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</si>
  <si>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</si>
  <si>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</si>
  <si>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</si>
  <si>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</si>
  <si>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</si>
  <si>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</si>
  <si>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</si>
  <si>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</si>
  <si>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</si>
  <si>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</si>
  <si>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</si>
  <si>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</si>
  <si>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</si>
  <si>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</si>
  <si>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</si>
  <si>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</si>
  <si>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</si>
  <si>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</si>
  <si>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</si>
  <si>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</si>
  <si>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</si>
  <si>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</si>
  <si>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</si>
  <si>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</si>
  <si>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</si>
  <si>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</si>
  <si>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</si>
  <si>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</si>
  <si>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</si>
  <si>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</si>
  <si>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</si>
  <si>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</si>
  <si>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</si>
  <si>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</si>
  <si>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</si>
  <si>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</si>
  <si>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</si>
  <si>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</si>
  <si>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</si>
  <si>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</si>
  <si>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</si>
  <si>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</si>
  <si>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</si>
  <si>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</si>
  <si>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</si>
  <si>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</si>
  <si>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</si>
  <si>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</si>
  <si>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</si>
  <si>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</si>
  <si>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</si>
  <si>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</si>
  <si>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</si>
  <si>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</si>
  <si>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</si>
  <si>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</si>
  <si>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</si>
  <si>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</si>
  <si>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</si>
  <si>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</si>
  <si>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</si>
  <si>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</si>
  <si>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</si>
  <si>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</si>
  <si>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</si>
  <si>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</si>
  <si>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</si>
  <si>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</si>
  <si>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</si>
  <si>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</si>
  <si>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</si>
  <si>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</si>
  <si>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</si>
  <si>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</si>
  <si>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</si>
  <si>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</si>
  <si>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</si>
  <si>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</si>
  <si>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</si>
  <si>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</si>
  <si>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</si>
  <si>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</si>
  <si>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</si>
  <si>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</si>
  <si>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</si>
  <si>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</si>
  <si>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</si>
  <si>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</si>
  <si>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</si>
  <si>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</si>
  <si>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</si>
  <si>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</si>
  <si>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</si>
  <si>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</si>
  <si>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</si>
  <si>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</si>
  <si>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</si>
  <si>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</si>
  <si>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</si>
  <si>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</si>
  <si>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</si>
  <si>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</si>
  <si>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</si>
  <si>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</si>
  <si>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</si>
  <si>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</si>
  <si>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</si>
  <si>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</si>
  <si>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</si>
  <si>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</si>
  <si>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</si>
  <si>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</si>
  <si>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</si>
  <si>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</si>
  <si>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</si>
  <si>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</si>
  <si>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</si>
  <si>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</si>
  <si>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</si>
  <si>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</si>
  <si>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</si>
  <si>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</si>
  <si>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</si>
  <si>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</si>
  <si>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</si>
  <si>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</si>
  <si>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</si>
  <si>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</si>
  <si>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</si>
  <si>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</si>
  <si>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</si>
  <si>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</si>
  <si>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</si>
  <si>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</si>
  <si>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</si>
  <si>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</si>
  <si>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</si>
  <si>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</si>
  <si>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</si>
  <si>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</si>
  <si>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</si>
  <si>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</si>
  <si>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</si>
  <si>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</si>
  <si>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</si>
  <si>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</si>
  <si>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</si>
  <si>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</si>
  <si>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</si>
  <si>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</si>
  <si>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</si>
  <si>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</si>
  <si>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</si>
  <si>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</si>
  <si>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</si>
  <si>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</si>
  <si>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</si>
  <si>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</si>
  <si>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</si>
  <si>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</si>
  <si>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</si>
  <si>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</si>
  <si>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</si>
  <si>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</si>
  <si>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</si>
  <si>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</si>
  <si>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</si>
  <si>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</si>
  <si>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</si>
  <si>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</si>
  <si>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</si>
  <si>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</si>
  <si>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</si>
  <si>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</si>
  <si>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</si>
  <si>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</si>
  <si>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</si>
  <si>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</si>
  <si>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</si>
  <si>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</si>
  <si>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</si>
  <si>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</si>
  <si>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</si>
  <si>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</si>
  <si>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</si>
  <si>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</si>
  <si>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</si>
  <si>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</si>
  <si>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</si>
  <si>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</si>
  <si>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</si>
  <si>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</si>
  <si>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</si>
  <si>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</si>
  <si>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</si>
  <si>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</si>
  <si>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</si>
  <si>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</si>
  <si>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</si>
  <si>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</si>
  <si>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</si>
  <si>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</si>
  <si>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</si>
  <si>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</si>
  <si>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</si>
  <si>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</si>
  <si>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</si>
  <si>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</si>
  <si>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</si>
  <si>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</si>
  <si>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</si>
  <si>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</si>
  <si>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</si>
  <si>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</si>
  <si>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</si>
  <si>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</si>
  <si>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</si>
  <si>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</si>
  <si>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</si>
  <si>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</si>
  <si>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</si>
  <si>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</si>
  <si>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</si>
  <si>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</si>
  <si>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</si>
  <si>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</si>
  <si>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</si>
  <si>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</si>
  <si>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</si>
  <si>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</si>
  <si>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</si>
  <si>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</si>
  <si>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</si>
  <si>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</si>
  <si>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</si>
  <si>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</si>
  <si>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</si>
  <si>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</si>
  <si>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</si>
  <si>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</si>
  <si>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</si>
  <si>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</si>
  <si>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</si>
  <si>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</si>
  <si>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</si>
  <si>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</si>
  <si>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</si>
  <si>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</si>
  <si>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</si>
  <si>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</si>
  <si>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</si>
  <si>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</si>
  <si>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</si>
  <si>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</si>
  <si>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</si>
  <si>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</si>
  <si>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</si>
  <si>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</si>
  <si>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</si>
  <si>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</si>
  <si>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</si>
  <si>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</si>
  <si>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</si>
  <si>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</si>
  <si>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</si>
  <si>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</si>
  <si>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</si>
  <si>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</si>
  <si>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</si>
  <si>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</si>
  <si>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</si>
  <si>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</si>
  <si>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</si>
  <si>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</si>
  <si>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</si>
  <si>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</si>
  <si>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</si>
  <si>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</si>
  <si>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</si>
  <si>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</si>
  <si>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</si>
  <si>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</si>
  <si>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</si>
  <si>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</si>
  <si>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</si>
  <si>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</si>
  <si>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</si>
  <si>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</si>
  <si>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</si>
  <si>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</si>
  <si>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</si>
  <si>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</si>
  <si>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</si>
  <si>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</si>
  <si>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</si>
  <si>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</si>
  <si>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</si>
  <si>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</si>
  <si>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</si>
  <si>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</si>
  <si>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</si>
  <si>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</si>
  <si>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</si>
  <si>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</si>
  <si>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</si>
  <si>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</si>
  <si>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</si>
  <si>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</si>
  <si>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</si>
  <si>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</si>
  <si>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</si>
  <si>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</si>
  <si>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</si>
  <si>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</si>
  <si>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</si>
  <si>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</si>
  <si>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</si>
  <si>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</si>
  <si>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</si>
  <si>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</si>
  <si>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</si>
  <si>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</si>
  <si>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</si>
  <si>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</si>
  <si>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</si>
  <si>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</si>
  <si>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</si>
  <si>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</si>
  <si>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</si>
  <si>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</si>
  <si>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</si>
  <si>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</si>
  <si>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</si>
  <si>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</si>
  <si>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</si>
  <si>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</si>
  <si>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</si>
  <si>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</si>
  <si>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</si>
  <si>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</si>
  <si>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</si>
  <si>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</si>
  <si>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</si>
  <si>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</si>
  <si>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</si>
  <si>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</si>
  <si>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</si>
  <si>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</si>
  <si>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</si>
  <si>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</si>
  <si>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</si>
  <si>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</si>
  <si>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</si>
  <si>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</si>
  <si>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</si>
  <si>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</si>
  <si>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</si>
  <si>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</si>
  <si>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</si>
  <si>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</si>
  <si>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</si>
  <si>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</si>
  <si>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</si>
  <si>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</si>
  <si>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</si>
  <si>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</si>
  <si>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</si>
  <si>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</si>
  <si>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</si>
  <si>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</si>
  <si>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</si>
  <si>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</si>
  <si>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</si>
  <si>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</si>
  <si>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</si>
  <si>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</si>
  <si>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</si>
  <si>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</si>
  <si>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</si>
  <si>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</si>
  <si>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</si>
  <si>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</si>
  <si>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</si>
  <si>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</si>
  <si>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</si>
  <si>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</si>
  <si>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</si>
  <si>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</si>
  <si>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</si>
  <si>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</si>
  <si>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</si>
  <si>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</si>
  <si>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</si>
  <si>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</si>
  <si>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</si>
  <si>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</si>
  <si>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</si>
  <si>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</si>
  <si>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</si>
  <si>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</si>
  <si>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</si>
  <si>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</si>
  <si>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</si>
  <si>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</si>
  <si>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</si>
  <si>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</si>
  <si>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</si>
  <si>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</si>
  <si>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</si>
  <si>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</si>
  <si>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</si>
  <si>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</si>
  <si>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</si>
  <si>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</si>
  <si>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</si>
  <si>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</si>
  <si>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</si>
  <si>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</si>
  <si>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</si>
  <si>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</si>
  <si>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</si>
  <si>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</si>
  <si>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</si>
  <si>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</si>
  <si>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</si>
  <si>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</si>
  <si>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</si>
  <si>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</si>
  <si>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</si>
  <si>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</si>
  <si>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</si>
  <si>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</si>
  <si>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</si>
  <si>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</si>
  <si>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</si>
  <si>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</si>
  <si>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</si>
  <si>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</si>
  <si>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</si>
  <si>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</si>
  <si>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</si>
  <si>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</si>
  <si>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</si>
  <si>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</si>
  <si>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</si>
  <si>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</si>
  <si>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</si>
  <si>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</si>
  <si>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</si>
  <si>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</si>
  <si>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</si>
  <si>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</si>
  <si>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</si>
  <si>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</si>
  <si>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</si>
  <si>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</si>
  <si>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</si>
  <si>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</si>
  <si>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</si>
  <si>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</si>
  <si>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</si>
  <si>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</si>
  <si>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</si>
  <si>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</si>
  <si>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</si>
  <si>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</si>
  <si>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</si>
  <si>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</si>
  <si>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</si>
  <si>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</si>
  <si>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</si>
  <si>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</si>
  <si>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</si>
  <si>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</si>
  <si>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</si>
  <si>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</si>
  <si>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</si>
  <si>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</si>
  <si>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</si>
  <si>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</si>
  <si>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</si>
  <si>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</si>
  <si>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</si>
  <si>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</si>
  <si>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</si>
  <si>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</si>
  <si>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</si>
  <si>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</si>
  <si>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</si>
  <si>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</si>
  <si>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</si>
  <si>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</si>
  <si>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</si>
  <si>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</si>
  <si>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</si>
  <si>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</si>
  <si>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</si>
  <si>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</si>
  <si>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</si>
  <si>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</si>
  <si>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</si>
  <si>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</si>
  <si>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</si>
  <si>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</si>
  <si>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</si>
  <si>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</si>
  <si>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</si>
  <si>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</si>
  <si>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</si>
  <si>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</si>
  <si>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</si>
  <si>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</si>
  <si>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</si>
  <si>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</si>
  <si>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</si>
  <si>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</si>
  <si>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</si>
  <si>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</si>
  <si>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</si>
  <si>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</si>
  <si>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</si>
  <si>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</si>
  <si>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</si>
  <si>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</si>
  <si>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</si>
  <si>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</si>
  <si>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</si>
  <si>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</si>
  <si>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</si>
  <si>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</si>
  <si>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</si>
  <si>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</si>
  <si>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</si>
  <si>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</si>
  <si>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</si>
  <si>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</si>
  <si>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</si>
  <si>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</si>
  <si>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</si>
  <si>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</si>
  <si>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</si>
  <si>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</si>
  <si>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</si>
  <si>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</si>
  <si>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</si>
  <si>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</si>
  <si>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</si>
  <si>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</si>
  <si>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</si>
  <si>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</si>
  <si>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</si>
  <si>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</si>
  <si>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</si>
  <si>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</si>
  <si>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</si>
  <si>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</si>
  <si>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</si>
  <si>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</si>
  <si>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</si>
  <si>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</si>
  <si>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</si>
  <si>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</si>
  <si>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</si>
  <si>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</si>
  <si>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</si>
  <si>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</si>
  <si>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</si>
  <si>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</si>
  <si>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</si>
  <si>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</si>
  <si>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</si>
  <si>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</si>
  <si>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</si>
  <si>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</si>
  <si>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</si>
  <si>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</si>
  <si>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</si>
  <si>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</si>
  <si>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</si>
  <si>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</si>
  <si>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</si>
  <si>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</si>
  <si>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</si>
  <si>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</si>
  <si>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</si>
  <si>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</si>
  <si>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</si>
  <si>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</si>
  <si>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</si>
  <si>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</si>
  <si>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</si>
  <si>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</si>
  <si>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</si>
  <si>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</si>
  <si>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</si>
  <si>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</si>
  <si>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</si>
  <si>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</si>
  <si>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</si>
  <si>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</si>
  <si>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</si>
  <si>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</si>
  <si>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</si>
  <si>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</si>
  <si>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</si>
  <si>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</si>
  <si>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</si>
  <si>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</si>
  <si>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</si>
  <si>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</si>
  <si>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</si>
  <si>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</si>
  <si>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</si>
  <si>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</si>
  <si>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</si>
  <si>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</si>
  <si>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</si>
  <si>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</si>
  <si>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</si>
  <si>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</si>
  <si>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</si>
  <si>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</si>
  <si>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</si>
  <si>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</si>
  <si>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</si>
  <si>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</si>
  <si>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</si>
  <si>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</si>
  <si>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</si>
  <si>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</si>
  <si>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</si>
  <si>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</si>
  <si>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</si>
  <si>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</si>
  <si>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</si>
  <si>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</si>
  <si>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</si>
  <si>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</si>
  <si>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</si>
  <si>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</si>
  <si>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</si>
  <si>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</si>
  <si>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</si>
  <si>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</si>
  <si>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</si>
  <si>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</si>
  <si>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</si>
  <si>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</si>
  <si>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</si>
  <si>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</si>
  <si>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</si>
  <si>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</si>
  <si>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</si>
  <si>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</si>
  <si>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</si>
  <si>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</si>
  <si>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</si>
  <si>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</si>
  <si>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</si>
  <si>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</si>
  <si>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</si>
  <si>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</si>
  <si>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</si>
  <si>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</si>
  <si>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</si>
  <si>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</si>
  <si>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</si>
  <si>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</si>
  <si>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</si>
  <si>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</si>
  <si>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</si>
  <si>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</si>
  <si>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</si>
  <si>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</si>
  <si>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</si>
  <si>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</si>
  <si>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</si>
  <si>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</si>
  <si>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</si>
  <si>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</si>
  <si>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</si>
  <si>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</si>
  <si>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</si>
  <si>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</si>
  <si>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</si>
  <si>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</si>
  <si>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</si>
  <si>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</si>
  <si>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</si>
  <si>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</si>
  <si>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</si>
  <si>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</si>
  <si>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</si>
  <si>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</si>
  <si>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</si>
  <si>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</si>
  <si>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</si>
  <si>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</si>
  <si>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</si>
  <si>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</si>
  <si>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</si>
  <si>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</si>
  <si>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</si>
  <si>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</si>
  <si>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</si>
  <si>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</si>
  <si>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</si>
  <si>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</si>
  <si>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</si>
  <si>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</si>
  <si>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</si>
  <si>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</si>
  <si>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</si>
  <si>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</si>
  <si>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</si>
  <si>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</si>
  <si>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</si>
  <si>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</si>
  <si>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</si>
  <si>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</si>
  <si>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</si>
  <si>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</si>
  <si>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</si>
  <si>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</si>
  <si>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</si>
  <si>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</si>
  <si>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</si>
  <si>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</si>
  <si>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</si>
  <si>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</si>
  <si>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</si>
  <si>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</si>
  <si>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</si>
  <si>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</si>
  <si>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</si>
  <si>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</si>
  <si>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</si>
  <si>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</si>
  <si>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</si>
  <si>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</si>
  <si>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</si>
  <si>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</si>
  <si>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</si>
  <si>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</si>
  <si>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</si>
  <si>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</si>
  <si>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</si>
  <si>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</si>
  <si>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</si>
  <si>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</si>
  <si>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</si>
  <si>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</si>
  <si>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</si>
  <si>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</si>
  <si>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</si>
  <si>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</si>
  <si>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</si>
  <si>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</si>
  <si>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</si>
  <si>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</si>
  <si>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</si>
  <si>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</si>
  <si>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</si>
  <si>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</si>
  <si>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</si>
  <si>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</si>
  <si>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</si>
  <si>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</si>
  <si>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</si>
  <si>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</si>
  <si>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</si>
  <si>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</si>
  <si>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</si>
  <si>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</si>
  <si>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</si>
  <si>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</si>
  <si>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</si>
  <si>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</si>
  <si>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</si>
  <si>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</si>
  <si>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</si>
  <si>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</si>
  <si>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</si>
  <si>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</si>
  <si>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</si>
  <si>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</si>
  <si>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</si>
  <si>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</si>
  <si>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</si>
  <si>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</si>
  <si>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</si>
  <si>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</si>
  <si>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</si>
  <si>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</si>
  <si>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</si>
  <si>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</si>
  <si>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</si>
  <si>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</si>
  <si>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</si>
  <si>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</si>
  <si>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</si>
  <si>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</si>
  <si>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</si>
  <si>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</si>
  <si>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</si>
  <si>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</si>
  <si>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</si>
  <si>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</si>
  <si>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</si>
  <si>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</si>
  <si>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</si>
  <si>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</si>
  <si>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</si>
  <si>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</si>
  <si>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</si>
  <si>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</si>
  <si>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</si>
  <si>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</si>
  <si>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</si>
  <si>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</si>
  <si>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</si>
  <si>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</si>
  <si>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</si>
  <si>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</si>
  <si>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</si>
  <si>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</si>
  <si>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</si>
  <si>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</si>
  <si>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</si>
  <si>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</si>
  <si>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</si>
  <si>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</si>
  <si>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</si>
  <si>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</si>
  <si>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</si>
  <si>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</si>
  <si>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</si>
  <si>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</si>
  <si>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</si>
  <si>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</si>
  <si>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</si>
  <si>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</si>
  <si>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</si>
  <si>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</si>
  <si>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</si>
  <si>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</si>
  <si>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</si>
  <si>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</si>
  <si>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</si>
  <si>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</si>
  <si>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</si>
  <si>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</si>
  <si>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</si>
  <si>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</si>
  <si>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</si>
  <si>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</si>
  <si>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</si>
  <si>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</si>
  <si>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</si>
  <si>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</si>
  <si>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</si>
  <si>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</si>
  <si>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</si>
  <si>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</si>
  <si>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</si>
  <si>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</si>
  <si>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</si>
  <si>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</si>
  <si>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</si>
  <si>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</si>
  <si>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</si>
  <si>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</si>
  <si>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</si>
  <si>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</si>
  <si>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</si>
  <si>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</si>
  <si>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</si>
  <si>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</si>
  <si>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</si>
  <si>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</si>
  <si>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</si>
  <si>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</si>
  <si>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</si>
  <si>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</si>
  <si>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</si>
  <si>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</si>
  <si>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</si>
  <si>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</si>
  <si>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</si>
  <si>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</si>
  <si>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</si>
  <si>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</si>
  <si>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</si>
  <si>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</si>
  <si>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</si>
  <si>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</si>
  <si>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</si>
  <si>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</si>
  <si>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</si>
  <si>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</si>
  <si>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</si>
  <si>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</si>
  <si>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</si>
  <si>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</si>
  <si>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</si>
  <si>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</si>
  <si>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</si>
  <si>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</si>
  <si>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</si>
  <si>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</si>
  <si>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</si>
  <si>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</si>
  <si>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</si>
  <si>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</si>
  <si>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</si>
  <si>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</si>
  <si>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</si>
  <si>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</si>
  <si>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</si>
  <si>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</si>
  <si>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</si>
  <si>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</si>
  <si>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</si>
  <si>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</si>
  <si>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</si>
  <si>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</si>
  <si>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</si>
  <si>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</si>
  <si>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</si>
  <si>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</si>
  <si>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</si>
  <si>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</si>
  <si>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</si>
  <si>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</si>
  <si>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</si>
  <si>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</si>
  <si>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</si>
  <si>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</si>
  <si>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</si>
  <si>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</si>
  <si>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</si>
  <si>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</si>
  <si>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</si>
  <si>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</si>
  <si>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</si>
  <si>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</si>
  <si>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</si>
  <si>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</si>
  <si>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</si>
  <si>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</si>
  <si>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</si>
  <si>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</si>
  <si>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</si>
  <si>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</si>
  <si>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</si>
  <si>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</si>
  <si>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</si>
  <si>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</si>
  <si>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</si>
  <si>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</si>
  <si>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</si>
  <si>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</si>
  <si>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</si>
  <si>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</si>
  <si>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</si>
  <si>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</si>
  <si>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</si>
  <si>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</si>
  <si>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</si>
  <si>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</si>
  <si>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</si>
  <si>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</si>
  <si>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</si>
  <si>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</si>
  <si>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</si>
  <si>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</si>
  <si>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</si>
  <si>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</si>
  <si>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</si>
  <si>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</si>
  <si>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</si>
  <si>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</si>
  <si>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</si>
  <si>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</si>
  <si>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</si>
  <si>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</si>
  <si>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</si>
  <si>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</si>
  <si>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</si>
  <si>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</si>
  <si>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</si>
  <si>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</si>
  <si>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</si>
  <si>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</si>
  <si>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</si>
  <si>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</si>
  <si>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</si>
  <si>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</si>
  <si>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</si>
  <si>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</si>
  <si>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</si>
  <si>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</si>
  <si>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</si>
  <si>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</si>
  <si>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</si>
  <si>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</si>
  <si>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</si>
  <si>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</si>
  <si>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</si>
  <si>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</si>
  <si>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</si>
  <si>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</si>
  <si>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</si>
  <si>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</si>
  <si>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</si>
  <si>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</si>
  <si>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</si>
  <si>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</si>
  <si>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</si>
  <si>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</si>
  <si>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</si>
  <si>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</si>
  <si>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</si>
  <si>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</si>
  <si>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</si>
  <si>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</si>
  <si>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</si>
  <si>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</si>
  <si>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</si>
  <si>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</si>
  <si>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</si>
  <si>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</si>
  <si>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</si>
  <si>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</si>
  <si>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</si>
  <si>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</si>
  <si>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</si>
  <si>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</si>
  <si>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</si>
  <si>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</si>
  <si>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</si>
  <si>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</si>
  <si>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</si>
  <si>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</si>
  <si>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</si>
  <si>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</si>
  <si>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</si>
  <si>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</si>
  <si>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</si>
  <si>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</si>
  <si>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</si>
  <si>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</si>
  <si>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</si>
  <si>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</si>
  <si>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</si>
  <si>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</si>
  <si>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</si>
  <si>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</si>
  <si>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</si>
  <si>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</si>
  <si>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</si>
  <si>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</si>
  <si>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</si>
  <si>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</si>
  <si>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</si>
  <si>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</si>
  <si>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</si>
  <si>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</si>
  <si>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</si>
  <si>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</si>
  <si>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</si>
  <si>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</si>
  <si>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</si>
  <si>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</si>
  <si>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</si>
  <si>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</si>
  <si>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</si>
  <si>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</si>
  <si>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</si>
  <si>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</si>
  <si>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</si>
  <si>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</si>
  <si>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</si>
  <si>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</si>
  <si>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</si>
  <si>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</si>
  <si>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</si>
  <si>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</si>
  <si>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</si>
  <si>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</si>
  <si>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</si>
  <si>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</si>
  <si>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</si>
  <si>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</si>
  <si>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</si>
  <si>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</si>
  <si>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</si>
  <si>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</si>
  <si>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</si>
  <si>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</si>
  <si>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</si>
  <si>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</si>
  <si>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</si>
  <si>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</si>
  <si>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</si>
  <si>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</si>
  <si>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</si>
  <si>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</si>
  <si>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</si>
  <si>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</si>
  <si>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</si>
  <si>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</si>
  <si>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</si>
  <si>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</si>
  <si>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</si>
  <si>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</si>
  <si>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</si>
  <si>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</si>
  <si>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</si>
  <si>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</si>
  <si>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</si>
  <si>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</si>
  <si>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</si>
  <si>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</si>
  <si>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</si>
  <si>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</si>
  <si>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</si>
  <si>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</si>
  <si>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</si>
  <si>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</si>
  <si>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</si>
  <si>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</si>
  <si>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</si>
  <si>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</si>
  <si>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</si>
  <si>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</si>
  <si>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</si>
  <si>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</si>
  <si>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</si>
  <si>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</si>
  <si>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</si>
  <si>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</si>
  <si>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</si>
  <si>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</si>
  <si>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</si>
  <si>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</si>
  <si>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</si>
  <si>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</si>
  <si>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</si>
  <si>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</si>
  <si>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</si>
  <si>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</si>
  <si>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</si>
  <si>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</si>
  <si>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</si>
  <si>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</si>
  <si>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</si>
  <si>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</si>
  <si>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</si>
  <si>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</si>
  <si>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</si>
  <si>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</si>
  <si>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</si>
  <si>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</si>
  <si>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</si>
  <si>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</si>
  <si>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</si>
  <si>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</si>
  <si>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</si>
  <si>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</si>
  <si>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</si>
  <si>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</si>
  <si>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</si>
  <si>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</si>
  <si>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</si>
  <si>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</si>
  <si>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</si>
  <si>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</si>
  <si>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</si>
  <si>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</si>
  <si>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</si>
  <si>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</si>
  <si>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</si>
  <si>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</si>
  <si>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</si>
  <si>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</si>
  <si>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</si>
  <si>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</si>
  <si>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</si>
  <si>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</si>
  <si>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</si>
  <si>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</si>
  <si>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</si>
  <si>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</si>
  <si>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</si>
  <si>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</si>
  <si>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</si>
  <si>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</si>
  <si>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</si>
  <si>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</si>
  <si>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</si>
  <si>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</si>
  <si>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</si>
  <si>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</si>
  <si>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</si>
  <si>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</si>
  <si>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</si>
  <si>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</si>
  <si>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</si>
  <si>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</si>
  <si>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</si>
  <si>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</si>
  <si>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</si>
  <si>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</si>
  <si>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</si>
  <si>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</si>
  <si>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</si>
  <si>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</si>
  <si>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</si>
  <si>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</si>
  <si>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</si>
  <si>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</si>
  <si>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</si>
  <si>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</si>
  <si>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</si>
  <si>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</si>
  <si>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</si>
  <si>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</si>
  <si>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</si>
  <si>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</si>
  <si>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</si>
  <si>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</si>
  <si>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</si>
  <si>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</si>
  <si>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</si>
  <si>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</si>
  <si>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</si>
  <si>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</si>
  <si>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</si>
  <si>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</si>
  <si>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</si>
  <si>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</si>
  <si>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</si>
  <si>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</si>
  <si>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</si>
  <si>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</si>
  <si>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</si>
  <si>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</si>
  <si>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</si>
  <si>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</si>
  <si>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</si>
  <si>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</si>
  <si>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</si>
  <si>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</si>
  <si>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</si>
  <si>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</si>
  <si>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</si>
  <si>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</si>
  <si>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</si>
  <si>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</si>
  <si>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</si>
  <si>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</si>
  <si>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</si>
  <si>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</si>
  <si>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</si>
  <si>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</si>
  <si>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</si>
  <si>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</si>
  <si>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</si>
  <si>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</si>
  <si>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</si>
  <si>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</si>
  <si>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</si>
  <si>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</si>
  <si>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</si>
  <si>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</si>
  <si>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</si>
  <si>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</si>
  <si>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</si>
  <si>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</si>
  <si>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</si>
  <si>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</si>
  <si>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</si>
  <si>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</si>
  <si>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</si>
  <si>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</si>
  <si>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</si>
  <si>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</si>
  <si>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</si>
  <si>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</si>
  <si>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</si>
  <si>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</si>
  <si>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</si>
  <si>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</si>
  <si>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</si>
  <si>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</si>
  <si>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</si>
  <si>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</si>
  <si>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</si>
  <si>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</si>
  <si>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</si>
  <si>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</si>
  <si>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</si>
  <si>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</si>
  <si>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</si>
  <si>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</si>
  <si>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</si>
  <si>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</si>
  <si>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</si>
  <si>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</si>
  <si>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</si>
  <si>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</si>
  <si>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</si>
  <si>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</si>
  <si>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</si>
  <si>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</si>
  <si>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</si>
  <si>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</si>
  <si>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</si>
  <si>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</si>
  <si>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</si>
  <si>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</si>
  <si>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</si>
  <si>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</si>
  <si>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</si>
  <si>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</si>
  <si>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</si>
  <si>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</si>
  <si>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</si>
  <si>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</si>
  <si>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</si>
  <si>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</si>
  <si>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</si>
  <si>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</si>
  <si>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</si>
  <si>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</si>
  <si>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</si>
  <si>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</si>
  <si>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</si>
  <si>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</si>
  <si>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</si>
  <si>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</si>
  <si>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</si>
  <si>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</si>
  <si>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</si>
  <si>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</si>
  <si>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</si>
  <si>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</si>
  <si>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</si>
  <si>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</si>
  <si>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</si>
  <si>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</si>
  <si>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</si>
  <si>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</si>
  <si>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</si>
  <si>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</si>
  <si>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</si>
  <si>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</si>
  <si>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</si>
  <si>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</si>
  <si>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</si>
  <si>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</si>
  <si>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</si>
  <si>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</si>
  <si>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</si>
  <si>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</si>
  <si>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</si>
  <si>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</si>
  <si>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</si>
  <si>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</si>
  <si>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</si>
  <si>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</si>
  <si>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</si>
  <si>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</si>
  <si>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</si>
  <si>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</si>
  <si>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</si>
  <si>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</si>
  <si>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</si>
  <si>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</si>
  <si>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</si>
  <si>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</si>
  <si>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</si>
  <si>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</si>
  <si>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</si>
  <si>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</si>
  <si>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</si>
  <si>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</si>
  <si>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</si>
  <si>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</si>
  <si>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</si>
  <si>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</si>
  <si>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</si>
  <si>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</si>
  <si>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</si>
  <si>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</si>
  <si>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</si>
  <si>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</si>
  <si>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</si>
  <si>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</si>
  <si>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</si>
  <si>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</si>
  <si>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</si>
  <si>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</si>
  <si>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</si>
  <si>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</si>
  <si>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</si>
  <si>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</si>
  <si>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</si>
  <si>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</si>
  <si>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</si>
  <si>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</si>
  <si>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</si>
  <si>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</si>
  <si>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</si>
  <si>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</si>
  <si>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</si>
  <si>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</si>
  <si>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</si>
  <si>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</si>
  <si>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</si>
  <si>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</si>
  <si>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</si>
  <si>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</si>
  <si>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</si>
  <si>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</si>
  <si>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</si>
  <si>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</si>
  <si>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</si>
  <si>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</si>
  <si>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</si>
  <si>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</si>
  <si>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</si>
  <si>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</si>
  <si>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</si>
  <si>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</si>
  <si>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</si>
  <si>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</si>
  <si>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</si>
  <si>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</si>
  <si>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</si>
  <si>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</si>
  <si>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</si>
  <si>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</si>
  <si>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</si>
  <si>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</si>
  <si>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</si>
  <si>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</si>
  <si>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</si>
  <si>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</si>
  <si>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</si>
  <si>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</si>
  <si>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</si>
  <si>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</si>
  <si>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</si>
  <si>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</si>
  <si>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</si>
  <si>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</si>
  <si>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</si>
  <si>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</si>
  <si>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</si>
  <si>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</si>
  <si>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</si>
  <si>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</si>
  <si>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</si>
  <si>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</si>
  <si>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</si>
  <si>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</si>
  <si>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</si>
  <si>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</si>
  <si>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</si>
  <si>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</si>
  <si>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</si>
  <si>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</si>
  <si>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</si>
  <si>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</si>
  <si>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</si>
  <si>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</si>
  <si>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</si>
  <si>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</si>
  <si>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</si>
  <si>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</si>
  <si>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</si>
  <si>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</si>
  <si>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</si>
  <si>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</si>
  <si>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</si>
  <si>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</si>
  <si>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</si>
  <si>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</si>
  <si>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</si>
  <si>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</si>
  <si>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</si>
  <si>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</si>
  <si>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</si>
  <si>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</si>
  <si>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</si>
  <si>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</si>
  <si>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</si>
  <si>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</si>
  <si>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</si>
  <si>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</si>
  <si>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</si>
  <si>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</si>
  <si>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</si>
  <si>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</si>
  <si>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</si>
  <si>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</si>
  <si>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</si>
  <si>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</si>
  <si>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</si>
  <si>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</si>
  <si>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</si>
  <si>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</si>
  <si>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</si>
  <si>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</si>
  <si>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</si>
  <si>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</si>
  <si>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</si>
  <si>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</si>
  <si>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</si>
  <si>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</si>
  <si>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</si>
  <si>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</si>
  <si>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</si>
  <si>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</si>
  <si>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</si>
  <si>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</si>
  <si>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</si>
  <si>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</si>
  <si>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</si>
  <si>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</si>
  <si>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</si>
  <si>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</si>
  <si>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</si>
  <si>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</si>
  <si>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</si>
  <si>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</si>
  <si>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</si>
  <si>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</si>
  <si>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</si>
  <si>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</si>
  <si>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</si>
  <si>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</si>
  <si>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</si>
  <si>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</si>
  <si>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</si>
  <si>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</si>
  <si>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</si>
  <si>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</si>
  <si>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</si>
  <si>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</si>
  <si>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</si>
  <si>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</si>
  <si>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</si>
  <si>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</si>
  <si>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</si>
  <si>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</si>
  <si>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</si>
  <si>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</si>
  <si>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</si>
  <si>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</si>
  <si>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</si>
  <si>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</si>
  <si>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</si>
  <si>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</si>
  <si>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</si>
  <si>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</si>
  <si>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</si>
  <si>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</si>
  <si>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</si>
  <si>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</si>
  <si>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</si>
  <si>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</si>
  <si>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</si>
  <si>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</si>
  <si>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</si>
  <si>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</si>
  <si>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</si>
  <si>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</si>
  <si>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</si>
  <si>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</si>
  <si>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</si>
  <si>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</si>
  <si>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</si>
  <si>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</si>
  <si>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</si>
  <si>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</si>
  <si>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</si>
  <si>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</si>
  <si>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</si>
  <si>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</si>
  <si>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</si>
  <si>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</si>
  <si>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</si>
  <si>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</si>
  <si>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</si>
  <si>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</si>
  <si>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</si>
  <si>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</si>
  <si>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</si>
  <si>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</si>
  <si>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</si>
  <si>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</si>
  <si>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</si>
  <si>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</si>
  <si>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</si>
  <si>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</si>
  <si>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</si>
  <si>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</si>
  <si>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</si>
  <si>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</si>
  <si>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</si>
  <si>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</si>
  <si>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</si>
  <si>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</si>
  <si>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</si>
  <si>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</si>
  <si>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</si>
  <si>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</si>
  <si>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</si>
  <si>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</si>
  <si>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</si>
  <si>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</si>
  <si>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</si>
  <si>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</si>
  <si>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</si>
  <si>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</si>
  <si>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</si>
  <si>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</si>
  <si>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</si>
  <si>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</si>
  <si>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</si>
  <si>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</si>
  <si>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</si>
  <si>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</si>
  <si>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</si>
  <si>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</si>
  <si>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</si>
  <si>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</si>
  <si>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</si>
  <si>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</si>
  <si>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</si>
  <si>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</si>
  <si>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</si>
  <si>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</si>
  <si>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</si>
  <si>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</si>
  <si>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</si>
  <si>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</si>
  <si>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</si>
  <si>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</si>
  <si>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</si>
  <si>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</si>
  <si>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</si>
  <si>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</si>
  <si>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</si>
  <si>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</si>
  <si>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</si>
  <si>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</si>
  <si>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</si>
  <si>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</si>
  <si>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</si>
  <si>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</si>
  <si>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</si>
  <si>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</si>
  <si>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</si>
  <si>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</si>
  <si>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</si>
  <si>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</si>
  <si>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</si>
  <si>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</si>
  <si>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</si>
  <si>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</si>
  <si>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</si>
  <si>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</si>
  <si>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</si>
  <si>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</si>
  <si>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</si>
  <si>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</si>
  <si>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</si>
  <si>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</si>
  <si>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</si>
  <si>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</si>
  <si>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</si>
  <si>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</si>
  <si>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</si>
  <si>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</si>
  <si>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</si>
  <si>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</si>
  <si>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</si>
  <si>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</si>
  <si>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</si>
  <si>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</si>
  <si>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</si>
  <si>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</si>
  <si>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</si>
  <si>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</si>
  <si>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</si>
  <si>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</si>
  <si>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</si>
  <si>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</si>
  <si>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</si>
  <si>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</si>
  <si>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</si>
  <si>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</si>
  <si>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</si>
  <si>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</si>
  <si>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</si>
  <si>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</si>
  <si>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</si>
  <si>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</si>
  <si>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</si>
  <si>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</si>
  <si>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</si>
  <si>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</si>
  <si>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</si>
  <si>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</si>
  <si>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</si>
  <si>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</si>
  <si>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</si>
  <si>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</si>
  <si>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</si>
  <si>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</si>
  <si>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</si>
  <si>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</si>
  <si>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</si>
  <si>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</si>
  <si>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</si>
  <si>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</si>
  <si>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</si>
  <si>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</si>
  <si>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</si>
  <si>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</si>
  <si>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</si>
  <si>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</si>
  <si>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</si>
  <si>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</si>
  <si>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</si>
  <si>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</si>
  <si>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</si>
  <si>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</si>
  <si>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</si>
  <si>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</si>
  <si>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</si>
  <si>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</si>
  <si>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</si>
  <si>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</si>
  <si>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</si>
  <si>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</si>
  <si>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</si>
  <si>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</si>
  <si>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</si>
  <si>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</si>
  <si>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</si>
  <si>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</si>
  <si>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</si>
  <si>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</si>
  <si>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</si>
  <si>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</si>
  <si>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</si>
  <si>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</si>
  <si>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</si>
  <si>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</si>
  <si>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</si>
  <si>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</si>
  <si>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</si>
  <si>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</si>
  <si>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</si>
  <si>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</si>
  <si>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</si>
  <si>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</si>
  <si>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</si>
  <si>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</si>
  <si>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</si>
  <si>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</si>
  <si>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</si>
  <si>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</si>
  <si>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</si>
  <si>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</si>
  <si>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</si>
  <si>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</si>
  <si>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</si>
  <si>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</si>
  <si>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</si>
  <si>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</si>
  <si>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</si>
  <si>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</si>
  <si>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</si>
  <si>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</si>
  <si>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</si>
  <si>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</si>
  <si>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</si>
  <si>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</si>
  <si>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</si>
  <si>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</si>
  <si>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</si>
  <si>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</si>
  <si>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</si>
  <si>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</si>
  <si>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</si>
  <si>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</si>
  <si>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</si>
  <si>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</si>
  <si>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</si>
  <si>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</si>
  <si>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</si>
  <si>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</si>
  <si>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</si>
  <si>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</si>
  <si>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</si>
  <si>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</si>
  <si>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</si>
  <si>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</si>
  <si>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</si>
  <si>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</si>
  <si>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</si>
  <si>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</si>
  <si>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</si>
  <si>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</si>
  <si>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</si>
  <si>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</si>
  <si>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</si>
  <si>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</si>
  <si>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</si>
  <si>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</si>
  <si>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</si>
  <si>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</si>
  <si>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</si>
  <si>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</si>
  <si>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</si>
  <si>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</si>
  <si>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</si>
  <si>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</si>
  <si>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</si>
  <si>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</si>
  <si>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</si>
  <si>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</si>
  <si>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</si>
  <si>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</si>
  <si>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</si>
  <si>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</si>
  <si>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</si>
  <si>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</si>
  <si>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</si>
  <si>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</si>
  <si>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</si>
  <si>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</si>
  <si>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</si>
  <si>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</si>
  <si>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</si>
  <si>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</si>
  <si>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</si>
  <si>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</si>
  <si>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</si>
  <si>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</si>
  <si>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</si>
  <si>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</si>
  <si>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</si>
  <si>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</si>
  <si>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</si>
  <si>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</si>
  <si>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</si>
  <si>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</si>
  <si>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</si>
  <si>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</si>
  <si>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</si>
  <si>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</si>
  <si>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</si>
  <si>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</si>
  <si>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</si>
  <si>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</si>
  <si>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</si>
  <si>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</si>
  <si>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</si>
  <si>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</si>
  <si>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</si>
  <si>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</si>
  <si>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</si>
  <si>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</si>
  <si>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</si>
  <si>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</si>
  <si>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</si>
  <si>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</si>
  <si>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</si>
  <si>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</si>
  <si>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</si>
  <si>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</si>
  <si>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</si>
  <si>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</si>
  <si>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</si>
  <si>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</si>
  <si>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</si>
  <si>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</si>
  <si>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</si>
  <si>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</si>
  <si>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</si>
  <si>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</si>
  <si>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</si>
  <si>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</si>
  <si>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</si>
  <si>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</si>
  <si>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</si>
  <si>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</si>
  <si>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</si>
  <si>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</si>
  <si>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</si>
  <si>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</si>
  <si>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</si>
  <si>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</si>
  <si>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</si>
  <si>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</si>
  <si>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</si>
  <si>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</si>
  <si>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</si>
  <si>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</si>
  <si>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</si>
  <si>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</si>
  <si>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</si>
  <si>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</si>
  <si>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</si>
  <si>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</si>
  <si>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</si>
  <si>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</si>
  <si>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</si>
  <si>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</si>
  <si>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</si>
  <si>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</si>
  <si>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</si>
  <si>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</si>
  <si>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</si>
  <si>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</si>
  <si>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</si>
  <si>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</si>
  <si>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</si>
  <si>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</si>
  <si>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</si>
  <si>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</si>
  <si>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</si>
  <si>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</si>
  <si>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</si>
  <si>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</si>
  <si>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</si>
  <si>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</si>
  <si>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</si>
  <si>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</si>
  <si>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</si>
  <si>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</si>
  <si>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</si>
  <si>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</si>
  <si>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</si>
  <si>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</si>
  <si>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</si>
  <si>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</si>
  <si>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</si>
  <si>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</si>
  <si>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</si>
  <si>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</si>
  <si>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</si>
  <si>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</si>
  <si>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</si>
  <si>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</si>
  <si>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</si>
  <si>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</si>
  <si>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</si>
  <si>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</si>
  <si>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</si>
  <si>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</si>
  <si>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</si>
  <si>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</si>
  <si>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</si>
  <si>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</si>
  <si>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</si>
  <si>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</si>
  <si>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</si>
  <si>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</si>
  <si>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</si>
  <si>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</si>
  <si>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</si>
  <si>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</si>
  <si>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</si>
  <si>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</si>
  <si>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</si>
  <si>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</si>
  <si>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</si>
  <si>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</si>
  <si>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</si>
  <si>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</si>
  <si>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</si>
  <si>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</si>
  <si>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</si>
  <si>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</si>
  <si>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</si>
  <si>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</si>
  <si>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</si>
  <si>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</si>
  <si>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</si>
  <si>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</si>
  <si>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</si>
  <si>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</si>
  <si>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</si>
  <si>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</si>
  <si>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</si>
  <si>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</si>
  <si>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</si>
  <si>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</si>
  <si>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</si>
  <si>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</si>
  <si>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</si>
  <si>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</si>
  <si>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</si>
  <si>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</si>
  <si>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</si>
  <si>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</si>
  <si>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</si>
  <si>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</si>
  <si>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</si>
  <si>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</si>
  <si>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</si>
  <si>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</si>
  <si>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</si>
  <si>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</si>
  <si>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</si>
  <si>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</si>
  <si>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</si>
  <si>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</si>
  <si>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</si>
  <si>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</si>
  <si>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</si>
  <si>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</si>
  <si>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</si>
  <si>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</si>
  <si>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</si>
  <si>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</si>
  <si>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</si>
  <si>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</si>
  <si>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</si>
  <si>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</si>
  <si>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</si>
  <si>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</si>
  <si>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</si>
  <si>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</si>
  <si>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</si>
  <si>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</si>
  <si>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</si>
  <si>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</si>
  <si>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</si>
  <si>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</si>
  <si>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</si>
  <si>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</si>
  <si>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</si>
  <si>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</si>
  <si>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</si>
  <si>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</si>
  <si>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</si>
  <si>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</si>
  <si>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</si>
  <si>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</si>
  <si>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</si>
  <si>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</si>
  <si>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</si>
  <si>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</si>
  <si>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</si>
  <si>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</si>
  <si>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</si>
  <si>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</si>
  <si>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</si>
  <si>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</si>
  <si>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</si>
  <si>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</si>
  <si>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</si>
  <si>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</si>
  <si>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</si>
  <si>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</si>
  <si>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</si>
  <si>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</si>
  <si>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</si>
  <si>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</si>
  <si>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</si>
  <si>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</si>
  <si>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</si>
  <si>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</si>
  <si>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</si>
  <si>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</si>
  <si>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</si>
  <si>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</si>
  <si>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</si>
  <si>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</si>
  <si>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</si>
  <si>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</si>
  <si>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</si>
  <si>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</si>
  <si>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</si>
  <si>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</si>
  <si>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</si>
  <si>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</si>
  <si>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</si>
  <si>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</si>
  <si>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</si>
  <si>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</si>
  <si>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</si>
  <si>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</si>
  <si>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</si>
  <si>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</si>
  <si>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</si>
  <si>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</si>
  <si>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</si>
  <si>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</si>
  <si>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</si>
  <si>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</si>
  <si>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</si>
  <si>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</si>
  <si>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</si>
  <si>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</si>
  <si>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</si>
  <si>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</si>
  <si>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</si>
  <si>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</si>
  <si>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</si>
  <si>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</si>
  <si>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</si>
  <si>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</si>
  <si>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</si>
  <si>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</si>
  <si>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</si>
  <si>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</si>
  <si>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</si>
  <si>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</si>
  <si>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</si>
  <si>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</si>
  <si>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</si>
  <si>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</si>
  <si>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</si>
  <si>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</si>
  <si>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</si>
  <si>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</si>
  <si>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</si>
  <si>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</si>
  <si>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</si>
  <si>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</si>
  <si>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</si>
  <si>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</si>
  <si>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</si>
  <si>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</si>
  <si>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</si>
  <si>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</si>
  <si>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</si>
  <si>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</si>
  <si>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</si>
  <si>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</si>
  <si>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</si>
  <si>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</si>
  <si>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</si>
  <si>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</si>
  <si>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</si>
  <si>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</si>
  <si>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</si>
  <si>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</si>
  <si>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</si>
  <si>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</si>
  <si>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</si>
  <si>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</si>
  <si>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</si>
  <si>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</si>
  <si>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</si>
  <si>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</si>
  <si>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</si>
  <si>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</si>
  <si>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</si>
  <si>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</si>
  <si>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</si>
  <si>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</si>
  <si>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</si>
  <si>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</si>
  <si>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</si>
  <si>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</si>
  <si>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</si>
  <si>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</si>
  <si>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</si>
  <si>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</si>
  <si>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</si>
  <si>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</si>
  <si>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</si>
  <si>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</si>
  <si>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</si>
  <si>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</si>
  <si>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</si>
  <si>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</si>
  <si>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</si>
  <si>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</si>
  <si>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</si>
  <si>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</si>
  <si>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</si>
  <si>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</si>
  <si>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</si>
  <si>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</si>
  <si>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</si>
  <si>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</si>
  <si>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</si>
  <si>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</si>
  <si>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</si>
  <si>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</si>
  <si>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</si>
  <si>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</si>
  <si>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</si>
  <si>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</si>
  <si>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</si>
  <si>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</si>
  <si>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</si>
  <si>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</si>
  <si>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</si>
  <si>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</si>
  <si>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</si>
  <si>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</si>
  <si>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</si>
  <si>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</si>
  <si>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</si>
  <si>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</si>
  <si>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</si>
  <si>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</si>
  <si>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</si>
  <si>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</si>
  <si>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</si>
  <si>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</si>
  <si>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</si>
  <si>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</si>
  <si>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</si>
  <si>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</si>
  <si>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</si>
  <si>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</si>
  <si>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</si>
  <si>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</si>
  <si>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</si>
  <si>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</si>
  <si>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</si>
  <si>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</si>
  <si>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</si>
  <si>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</si>
  <si>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</si>
  <si>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</si>
  <si>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</si>
  <si>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</si>
  <si>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</si>
  <si>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</si>
  <si>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</si>
  <si>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</si>
  <si>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</si>
  <si>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</si>
  <si>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</si>
  <si>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</si>
  <si>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</si>
  <si>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</si>
  <si>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</si>
  <si>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</si>
  <si>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</si>
  <si>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</si>
  <si>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</si>
  <si>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</si>
  <si>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</si>
  <si>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</si>
  <si>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</si>
  <si>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</si>
  <si>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</si>
  <si>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</si>
  <si>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</si>
  <si>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</si>
  <si>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</si>
  <si>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</si>
  <si>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</si>
  <si>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</si>
  <si>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</si>
  <si>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</si>
  <si>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</si>
  <si>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</si>
  <si>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</si>
  <si>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</si>
  <si>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</si>
  <si>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</si>
  <si>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</si>
  <si>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</si>
  <si>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</si>
  <si>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</si>
  <si>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</si>
  <si>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</si>
  <si>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</si>
  <si>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</si>
  <si>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</si>
  <si>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</si>
  <si>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</si>
  <si>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</si>
  <si>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</si>
  <si>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</si>
  <si>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</si>
  <si>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</si>
  <si>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</si>
  <si>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</si>
  <si>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</si>
  <si>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</si>
  <si>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</si>
  <si>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</si>
  <si>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</si>
  <si>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</si>
  <si>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</si>
  <si>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</si>
  <si>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</si>
  <si>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</si>
  <si>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</si>
  <si>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</si>
  <si>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</si>
  <si>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</si>
  <si>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</si>
  <si>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</si>
  <si>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</si>
  <si>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</si>
  <si>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</si>
  <si>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</si>
  <si>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</si>
  <si>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</si>
  <si>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</si>
  <si>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</si>
  <si>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</si>
  <si>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</si>
  <si>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</si>
  <si>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</si>
  <si>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</si>
  <si>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</si>
  <si>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</si>
  <si>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</si>
  <si>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</si>
  <si>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</si>
  <si>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</si>
  <si>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</si>
  <si>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</si>
  <si>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</si>
  <si>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</si>
  <si>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</si>
  <si>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</si>
  <si>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</si>
  <si>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</si>
  <si>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</si>
  <si>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</si>
  <si>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</si>
  <si>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</si>
  <si>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</si>
  <si>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</si>
  <si>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</si>
  <si>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</si>
  <si>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</si>
  <si>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</si>
  <si>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</si>
  <si>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</si>
  <si>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</si>
  <si>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</si>
  <si>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</si>
  <si>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</si>
  <si>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</si>
  <si>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</si>
  <si>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</si>
  <si>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</si>
  <si>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</si>
  <si>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</si>
  <si>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</si>
  <si>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</si>
  <si>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</si>
  <si>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</si>
  <si>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</si>
  <si>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</si>
  <si>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</si>
  <si>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</si>
  <si>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</si>
  <si>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</si>
  <si>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</si>
  <si>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</si>
  <si>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</si>
  <si>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</si>
  <si>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</si>
  <si>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</si>
  <si>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</si>
  <si>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</si>
  <si>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</si>
  <si>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</si>
  <si>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</si>
  <si>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</si>
  <si>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</si>
  <si>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</si>
  <si>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</si>
  <si>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</si>
  <si>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</si>
  <si>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</si>
  <si>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</si>
  <si>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</si>
  <si>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</si>
  <si>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</si>
  <si>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</si>
  <si>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</si>
  <si>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</si>
  <si>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</si>
  <si>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</si>
  <si>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</si>
  <si>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</si>
  <si>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</si>
  <si>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</si>
  <si>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</si>
  <si>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</si>
  <si>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</si>
  <si>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</si>
  <si>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</si>
  <si>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</si>
  <si>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</si>
  <si>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</si>
  <si>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</si>
  <si>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</si>
  <si>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</si>
  <si>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</si>
  <si>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</si>
  <si>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</si>
  <si>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</si>
  <si>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</si>
  <si>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</si>
  <si>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</si>
  <si>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</si>
  <si>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</si>
  <si>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</si>
  <si>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</si>
  <si>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</si>
  <si>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</si>
  <si>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</si>
  <si>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</si>
  <si>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</si>
  <si>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</si>
  <si>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</si>
  <si>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</si>
  <si>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</si>
  <si>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</si>
  <si>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</si>
  <si>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</si>
  <si>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</si>
  <si>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</si>
  <si>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</si>
  <si>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</si>
  <si>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</si>
  <si>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</si>
  <si>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</si>
  <si>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</si>
  <si>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</si>
  <si>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</si>
  <si>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</si>
  <si>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</si>
  <si>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</si>
  <si>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</si>
  <si>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</si>
  <si>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</si>
  <si>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</si>
  <si>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</si>
  <si>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</si>
  <si>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</si>
  <si>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</si>
  <si>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</si>
  <si>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</si>
  <si>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</si>
  <si>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</si>
  <si>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</si>
  <si>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</si>
  <si>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</si>
  <si>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</si>
  <si>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</si>
  <si>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</si>
  <si>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</si>
  <si>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</si>
  <si>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</si>
  <si>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</si>
  <si>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</si>
  <si>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</si>
  <si>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</si>
  <si>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</si>
  <si>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</si>
  <si>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</si>
  <si>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</si>
  <si>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</si>
  <si>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</si>
  <si>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</si>
  <si>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</si>
  <si>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</si>
  <si>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</si>
  <si>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</si>
  <si>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</si>
  <si>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</si>
  <si>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</si>
  <si>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</si>
  <si>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</si>
  <si>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</si>
  <si>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</si>
  <si>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</si>
  <si>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</si>
  <si>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</si>
  <si>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</si>
  <si>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</si>
  <si>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</si>
  <si>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</si>
  <si>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</si>
  <si>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</si>
  <si>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</si>
  <si>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</si>
  <si>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</si>
  <si>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</si>
  <si>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</si>
  <si>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</si>
  <si>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</si>
  <si>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</si>
  <si>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</si>
  <si>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</si>
  <si>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</si>
  <si>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</si>
  <si>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</si>
  <si>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</si>
  <si>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</si>
  <si>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</si>
  <si>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</si>
  <si>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</si>
  <si>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</si>
  <si>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</si>
  <si>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</si>
  <si>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</si>
  <si>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</si>
  <si>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</si>
  <si>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</si>
  <si>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</si>
  <si>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</si>
  <si>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</si>
  <si>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</si>
  <si>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</si>
  <si>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</si>
  <si>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</si>
  <si>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</si>
  <si>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</si>
  <si>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</si>
  <si>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</si>
  <si>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</si>
  <si>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</si>
  <si>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</si>
  <si>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</si>
  <si>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</si>
  <si>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</si>
  <si>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</si>
  <si>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</si>
  <si>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</si>
  <si>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</si>
  <si>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</si>
  <si>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</si>
  <si>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</si>
  <si>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</si>
  <si>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</si>
  <si>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</si>
  <si>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</si>
  <si>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</si>
  <si>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</si>
  <si>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</si>
  <si>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</si>
  <si>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</si>
  <si>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</si>
  <si>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</si>
  <si>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</si>
  <si>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</si>
  <si>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</si>
  <si>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</si>
  <si>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</si>
  <si>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</si>
  <si>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</si>
  <si>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</si>
  <si>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</si>
  <si>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</si>
  <si>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</si>
  <si>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</si>
  <si>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</si>
  <si>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</si>
  <si>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</si>
  <si>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</si>
  <si>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</si>
  <si>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</si>
  <si>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</si>
  <si>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</si>
  <si>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</si>
  <si>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</si>
  <si>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</si>
  <si>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</si>
  <si>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</si>
  <si>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</si>
  <si>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</si>
  <si>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</si>
  <si>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</si>
  <si>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</si>
  <si>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</si>
  <si>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</si>
  <si>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</si>
  <si>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</si>
  <si>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</si>
  <si>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</si>
  <si>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</si>
  <si>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</si>
  <si>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</si>
  <si>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</si>
  <si>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</si>
  <si>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</si>
  <si>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</si>
  <si>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</si>
  <si>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</si>
  <si>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</si>
  <si>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</si>
  <si>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</si>
  <si>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</si>
  <si>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</si>
  <si>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</si>
  <si>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</si>
  <si>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</si>
  <si>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</si>
  <si>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</si>
  <si>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</si>
  <si>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</si>
  <si>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</si>
  <si>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</si>
  <si>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</si>
  <si>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</si>
  <si>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</si>
  <si>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</si>
  <si>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</si>
  <si>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</si>
  <si>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</si>
  <si>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</si>
  <si>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</si>
  <si>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</si>
  <si>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</si>
  <si>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</si>
  <si>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</si>
  <si>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</si>
  <si>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</si>
  <si>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</si>
  <si>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</si>
  <si>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</si>
  <si>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</si>
  <si>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</si>
  <si>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</si>
  <si>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</si>
  <si>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</si>
  <si>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</si>
  <si>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</si>
  <si>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</si>
  <si>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</si>
  <si>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</si>
  <si>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</si>
  <si>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</si>
  <si>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</si>
  <si>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</si>
  <si>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</si>
  <si>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</si>
  <si>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</si>
  <si>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</si>
  <si>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</si>
  <si>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</si>
  <si>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</si>
  <si>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</si>
  <si>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</si>
  <si>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</si>
  <si>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</si>
  <si>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</si>
  <si>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</si>
  <si>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</si>
  <si>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</si>
  <si>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</si>
  <si>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</si>
  <si>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</si>
  <si>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</si>
  <si>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</si>
  <si>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</si>
  <si>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</si>
  <si>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</si>
  <si>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</si>
  <si>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</si>
  <si>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</si>
  <si>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</si>
  <si>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</si>
  <si>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</si>
  <si>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</si>
  <si>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</si>
  <si>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</si>
  <si>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</si>
  <si>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</si>
  <si>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</si>
  <si>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</si>
  <si>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</si>
  <si>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</si>
  <si>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</si>
  <si>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</si>
  <si>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</si>
  <si>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</si>
  <si>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</si>
  <si>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</si>
  <si>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</si>
  <si>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</si>
  <si>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</si>
  <si>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</si>
  <si>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</si>
  <si>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</si>
  <si>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</si>
  <si>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</si>
  <si>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</si>
  <si>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</si>
  <si>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</si>
  <si>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</si>
  <si>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</si>
  <si>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</si>
  <si>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</si>
  <si>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</si>
  <si>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</si>
  <si>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</si>
  <si>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</si>
  <si>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</si>
  <si>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</si>
  <si>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</si>
  <si>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</si>
  <si>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</si>
  <si>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</si>
  <si>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</si>
  <si>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</si>
  <si>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</si>
  <si>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</si>
  <si>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</si>
  <si>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</si>
  <si>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</si>
  <si>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</si>
  <si>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</si>
  <si>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</si>
  <si>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</si>
  <si>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</si>
  <si>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</si>
  <si>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</si>
  <si>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</si>
  <si>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</si>
  <si>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</si>
  <si>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</si>
  <si>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</si>
  <si>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</si>
  <si>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</si>
  <si>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</si>
  <si>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</si>
  <si>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</si>
  <si>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</si>
  <si>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</si>
  <si>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</si>
  <si>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</si>
  <si>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</si>
  <si>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</si>
  <si>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</si>
  <si>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</si>
  <si>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</si>
  <si>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</si>
  <si>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</si>
  <si>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</si>
  <si>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</si>
  <si>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</si>
  <si>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</si>
  <si>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</si>
  <si>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</si>
  <si>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</si>
  <si>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</si>
  <si>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</si>
  <si>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</si>
  <si>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</si>
  <si>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</si>
  <si>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</si>
  <si>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</si>
  <si>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</si>
  <si>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</si>
  <si>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</si>
  <si>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</si>
  <si>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</si>
  <si>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</si>
  <si>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</si>
  <si>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</si>
  <si>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</si>
  <si>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</si>
  <si>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</si>
  <si>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</si>
  <si>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</si>
  <si>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</si>
  <si>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</si>
  <si>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</si>
  <si>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</si>
  <si>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</si>
  <si>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</si>
  <si>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</si>
  <si>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</si>
  <si>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</si>
  <si>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</si>
  <si>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</si>
  <si>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</si>
  <si>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</si>
  <si>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</si>
  <si>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</si>
  <si>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</si>
  <si>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</si>
  <si>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</si>
  <si>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</si>
  <si>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</si>
  <si>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</si>
  <si>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</si>
  <si>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</si>
  <si>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</si>
  <si>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</si>
  <si>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</si>
  <si>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</si>
  <si>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</si>
  <si>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</si>
  <si>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</si>
  <si>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</si>
  <si>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</si>
  <si>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</si>
  <si>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</si>
  <si>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</si>
  <si>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</si>
  <si>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</si>
  <si>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</si>
  <si>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</si>
  <si>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</si>
  <si>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</si>
  <si>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</si>
  <si>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</si>
  <si>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</si>
  <si>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</si>
  <si>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</si>
  <si>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</si>
  <si>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</si>
  <si>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</si>
  <si>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</si>
  <si>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</si>
  <si>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</si>
  <si>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</si>
  <si>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</si>
  <si>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</si>
  <si>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</si>
  <si>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</si>
  <si>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</si>
  <si>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</si>
  <si>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</si>
  <si>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</si>
  <si>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</si>
  <si>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</si>
  <si>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</si>
  <si>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</si>
  <si>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</si>
  <si>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</si>
  <si>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</si>
  <si>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</si>
  <si>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</si>
  <si>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</si>
  <si>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</si>
  <si>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</si>
  <si>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</si>
  <si>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</si>
  <si>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</si>
  <si>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</si>
  <si>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</si>
  <si>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</si>
  <si>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</si>
  <si>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</si>
  <si>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</si>
  <si>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</si>
  <si>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</si>
  <si>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</si>
  <si>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</si>
  <si>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</si>
  <si>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</si>
  <si>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</si>
  <si>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</si>
  <si>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</si>
  <si>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</si>
  <si>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</si>
  <si>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</si>
  <si>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</si>
  <si>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</si>
  <si>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</si>
  <si>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</si>
  <si>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</si>
  <si>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</si>
  <si>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</si>
  <si>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</si>
  <si>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</si>
  <si>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</si>
  <si>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</si>
  <si>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</si>
  <si>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</si>
  <si>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</si>
  <si>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</si>
  <si>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</si>
  <si>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</si>
  <si>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</si>
  <si>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</si>
  <si>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</si>
  <si>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</si>
  <si>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</si>
  <si>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</si>
  <si>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</si>
  <si>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</si>
  <si>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</si>
  <si>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</si>
  <si>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</si>
  <si>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</si>
  <si>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</si>
  <si>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</si>
  <si>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</si>
  <si>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</si>
  <si>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</si>
  <si>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</si>
  <si>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</si>
  <si>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</si>
  <si>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</si>
  <si>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</si>
  <si>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</si>
  <si>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</si>
  <si>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</si>
  <si>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</si>
  <si>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</si>
  <si>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</si>
  <si>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</si>
  <si>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</si>
  <si>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</si>
  <si>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</si>
  <si>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</si>
  <si>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</si>
  <si>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</si>
  <si>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</si>
  <si>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</si>
  <si>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</si>
  <si>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</si>
  <si>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</si>
  <si>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</si>
  <si>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</si>
  <si>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</si>
  <si>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</si>
  <si>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</si>
  <si>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</si>
  <si>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</si>
  <si>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</si>
  <si>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</si>
  <si>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</si>
  <si>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</si>
  <si>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</si>
  <si>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</si>
  <si>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</si>
  <si>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</si>
  <si>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</si>
  <si>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</si>
  <si>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</si>
  <si>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</si>
  <si>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</si>
  <si>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</si>
  <si>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</si>
  <si>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</si>
  <si>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</si>
  <si>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</si>
  <si>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</si>
  <si>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</si>
  <si>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</si>
  <si>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</si>
  <si>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</si>
  <si>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</si>
  <si>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</si>
  <si>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</si>
  <si>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</si>
  <si>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</si>
  <si>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</si>
  <si>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</si>
  <si>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</si>
  <si>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</si>
  <si>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</si>
  <si>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</si>
  <si>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</si>
  <si>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</si>
  <si>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</si>
  <si>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</si>
  <si>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</si>
  <si>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</si>
  <si>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</si>
  <si>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</si>
  <si>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</si>
  <si>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</si>
  <si>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</si>
  <si>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</si>
  <si>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</si>
  <si>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</si>
  <si>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</si>
  <si>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</si>
  <si>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</si>
  <si>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</si>
  <si>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</si>
  <si>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</si>
  <si>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</si>
  <si>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</si>
  <si>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</si>
  <si>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</si>
  <si>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</si>
  <si>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</si>
  <si>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</si>
  <si>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</si>
  <si>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</si>
  <si>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</si>
  <si>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</si>
  <si>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</si>
  <si>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</si>
  <si>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</si>
  <si>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</si>
  <si>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</si>
  <si>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</si>
  <si>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</si>
  <si>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</si>
  <si>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</si>
  <si>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</si>
  <si>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</si>
  <si>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</si>
  <si>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</si>
  <si>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</si>
  <si>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</si>
  <si>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</si>
  <si>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</si>
  <si>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</si>
  <si>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</si>
  <si>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</si>
  <si>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</si>
  <si>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</si>
  <si>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</si>
  <si>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</si>
  <si>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</si>
  <si>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</si>
  <si>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</si>
  <si>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</si>
  <si>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</si>
  <si>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</si>
  <si>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</si>
  <si>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</si>
  <si>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</si>
  <si>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</si>
  <si>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</si>
  <si>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</si>
  <si>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</si>
  <si>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</si>
  <si>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</si>
  <si>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</si>
  <si>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</si>
  <si>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</si>
  <si>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</si>
  <si>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</si>
  <si>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</si>
  <si>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</si>
  <si>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</si>
  <si>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</si>
  <si>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</si>
  <si>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</si>
  <si>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</si>
  <si>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</si>
  <si>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</si>
  <si>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</si>
  <si>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</si>
  <si>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</si>
  <si>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</si>
  <si>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</si>
  <si>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</si>
  <si>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</si>
  <si>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</si>
  <si>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</si>
  <si>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</si>
  <si>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</si>
  <si>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</si>
  <si>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</si>
  <si>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</si>
  <si>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</si>
  <si>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</si>
  <si>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</si>
  <si>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</si>
  <si>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</si>
  <si>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</si>
  <si>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</si>
  <si>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</si>
  <si>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</si>
  <si>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</si>
  <si>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</si>
  <si>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</si>
  <si>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</si>
  <si>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</si>
  <si>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</si>
  <si>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</si>
  <si>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</si>
  <si>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</si>
  <si>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</si>
  <si>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</si>
  <si>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</si>
  <si>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</si>
  <si>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</si>
  <si>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</si>
  <si>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</si>
  <si>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</si>
  <si>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</si>
  <si>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</si>
  <si>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</si>
  <si>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</si>
  <si>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</si>
  <si>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</si>
  <si>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</si>
  <si>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</si>
  <si>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</si>
  <si>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</si>
  <si>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</si>
  <si>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</si>
  <si>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</si>
  <si>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</si>
  <si>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</si>
  <si>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</si>
  <si>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</si>
  <si>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</si>
  <si>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</si>
  <si>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</si>
  <si>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</si>
  <si>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</si>
  <si>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</si>
  <si>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</si>
  <si>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</si>
  <si>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</si>
  <si>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</si>
  <si>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</si>
  <si>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</si>
  <si>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</si>
  <si>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</si>
  <si>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</si>
  <si>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</si>
  <si>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</si>
  <si>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</si>
  <si>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</si>
  <si>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</si>
  <si>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</si>
  <si>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</si>
  <si>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</si>
  <si>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</si>
  <si>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</si>
  <si>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</si>
  <si>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</si>
  <si>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</si>
  <si>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</si>
  <si>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</si>
  <si>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</si>
  <si>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</si>
  <si>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</si>
  <si>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</si>
  <si>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</si>
  <si>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</si>
  <si>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</si>
  <si>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</si>
  <si>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</si>
  <si>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</si>
  <si>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</si>
  <si>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</si>
  <si>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</si>
  <si>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</si>
  <si>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</si>
  <si>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</si>
  <si>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</si>
  <si>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</si>
  <si>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</si>
  <si>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</si>
  <si>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</si>
  <si>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</si>
  <si>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</si>
  <si>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</si>
  <si>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</si>
  <si>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</si>
  <si>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</si>
  <si>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</si>
  <si>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</si>
  <si>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</si>
  <si>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</si>
  <si>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</si>
  <si>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</si>
  <si>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</si>
  <si>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</si>
  <si>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</si>
  <si>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</si>
  <si>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</si>
  <si>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</si>
  <si>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</si>
  <si>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</si>
  <si>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</si>
  <si>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</si>
  <si>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</si>
  <si>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</si>
  <si>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</si>
  <si>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</si>
  <si>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</si>
  <si>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</si>
  <si>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</si>
  <si>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</si>
  <si>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</si>
  <si>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</si>
  <si>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</si>
  <si>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</si>
  <si>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</si>
  <si>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</si>
  <si>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</si>
  <si>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</si>
  <si>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</si>
  <si>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</si>
  <si>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</si>
  <si>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</si>
  <si>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</si>
  <si>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</si>
  <si>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</si>
  <si>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</si>
  <si>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</si>
  <si>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</si>
  <si>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</si>
  <si>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</si>
  <si>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</si>
  <si>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</si>
  <si>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</si>
  <si>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</si>
  <si>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</si>
  <si>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</si>
  <si>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</si>
  <si>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</si>
  <si>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</si>
  <si>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</si>
  <si>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</si>
  <si>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</si>
  <si>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</si>
  <si>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</si>
  <si>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</si>
  <si>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</si>
  <si>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</si>
  <si>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</si>
  <si>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</si>
  <si>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</si>
  <si>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</si>
  <si>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</si>
  <si>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</si>
  <si>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</si>
  <si>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</si>
  <si>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</si>
  <si>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</si>
  <si>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</si>
  <si>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</si>
  <si>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</si>
  <si>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</si>
  <si>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</si>
  <si>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</si>
  <si>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</si>
  <si>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</si>
  <si>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</si>
  <si>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</si>
  <si>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</si>
  <si>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</si>
  <si>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</si>
  <si>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</si>
  <si>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</si>
  <si>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</si>
  <si>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</si>
  <si>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</si>
  <si>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</si>
  <si>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</si>
  <si>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</si>
  <si>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</si>
  <si>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</si>
  <si>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</si>
  <si>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</si>
  <si>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</si>
  <si>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</si>
  <si>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</si>
  <si>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</si>
  <si>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</si>
  <si>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</si>
  <si>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</si>
  <si>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</si>
  <si>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</si>
  <si>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</si>
  <si>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</si>
  <si>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</si>
  <si>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</si>
  <si>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</si>
  <si>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</si>
  <si>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</si>
  <si>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</si>
  <si>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</si>
  <si>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</si>
  <si>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</si>
  <si>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</si>
  <si>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</si>
  <si>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</si>
  <si>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</si>
  <si>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</si>
  <si>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</si>
  <si>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</si>
  <si>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</si>
  <si>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</si>
  <si>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</si>
  <si>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</si>
  <si>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</si>
  <si>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</si>
  <si>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</si>
  <si>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</si>
  <si>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</si>
  <si>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</si>
  <si>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</si>
  <si>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</si>
  <si>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</si>
  <si>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</si>
  <si>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</si>
  <si>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</si>
  <si>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</si>
  <si>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</si>
  <si>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</si>
  <si>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</si>
  <si>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</si>
  <si>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</si>
  <si>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</si>
  <si>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</si>
  <si>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</si>
  <si>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</si>
  <si>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</si>
  <si>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</si>
  <si>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</si>
  <si>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</si>
  <si>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</si>
  <si>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</si>
  <si>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</si>
  <si>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</si>
  <si>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</si>
  <si>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</si>
  <si>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</si>
  <si>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</si>
  <si>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</si>
  <si>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</si>
  <si>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</si>
  <si>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</si>
  <si>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</si>
  <si>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</si>
  <si>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</si>
  <si>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</si>
  <si>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</si>
  <si>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</si>
  <si>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</si>
  <si>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</si>
  <si>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</si>
  <si>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</si>
  <si>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</si>
  <si>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</si>
  <si>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</si>
  <si>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</si>
  <si>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</si>
  <si>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</si>
  <si>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</si>
  <si>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</si>
  <si>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</si>
  <si>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</si>
  <si>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</si>
  <si>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</si>
  <si>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</si>
  <si>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</si>
  <si>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</si>
  <si>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</si>
  <si>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</si>
  <si>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</si>
  <si>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</si>
  <si>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</si>
  <si>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</si>
  <si>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</si>
  <si>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</si>
  <si>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</si>
  <si>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</si>
  <si>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</si>
  <si>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</si>
  <si>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</si>
  <si>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</si>
  <si>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</si>
  <si>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</si>
  <si>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</si>
  <si>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</si>
  <si>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</si>
  <si>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</si>
  <si>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</si>
  <si>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</si>
  <si>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</si>
  <si>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</si>
  <si>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</si>
  <si>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</si>
  <si>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</si>
  <si>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</si>
  <si>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</si>
  <si>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</si>
  <si>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</si>
  <si>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</si>
  <si>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</si>
  <si>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</si>
  <si>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</si>
  <si>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</si>
  <si>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</si>
  <si>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</si>
  <si>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</si>
  <si>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</si>
  <si>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</si>
  <si>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</si>
  <si>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</si>
  <si>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</si>
  <si>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</si>
  <si>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</si>
  <si>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</si>
  <si>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</si>
  <si>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</si>
  <si>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</si>
  <si>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</si>
  <si>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</si>
  <si>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</si>
  <si>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</si>
  <si>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</si>
  <si>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</si>
  <si>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</si>
  <si>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</si>
  <si>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</si>
  <si>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</si>
  <si>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</si>
  <si>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</si>
  <si>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</si>
  <si>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</si>
  <si>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</si>
  <si>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</si>
  <si>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</si>
  <si>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</si>
  <si>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</si>
  <si>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</si>
  <si>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</si>
  <si>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</si>
  <si>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</si>
  <si>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</si>
  <si>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</si>
  <si>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</si>
  <si>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</si>
  <si>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</si>
  <si>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</si>
  <si>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</si>
  <si>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</si>
  <si>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</si>
  <si>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</si>
  <si>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</si>
  <si>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</si>
  <si>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</si>
  <si>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</si>
  <si>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</si>
  <si>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</si>
  <si>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</si>
  <si>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</si>
  <si>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</si>
  <si>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</si>
  <si>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</si>
  <si>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</si>
  <si>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</si>
  <si>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</si>
  <si>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</si>
  <si>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</si>
  <si>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</si>
  <si>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</si>
  <si>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</si>
  <si>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</si>
  <si>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</si>
  <si>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</si>
  <si>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</si>
  <si>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</si>
  <si>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</si>
  <si>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</si>
  <si>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</si>
  <si>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</si>
  <si>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</si>
  <si>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</si>
  <si>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</si>
  <si>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</si>
  <si>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</si>
  <si>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</si>
  <si>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</si>
  <si>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</si>
  <si>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</si>
  <si>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</si>
  <si>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</si>
  <si>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</si>
  <si>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</si>
  <si>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</si>
  <si>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</si>
  <si>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</si>
  <si>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</si>
  <si>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</si>
  <si>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</si>
  <si>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</si>
  <si>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</si>
  <si>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</si>
  <si>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</si>
  <si>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</si>
  <si>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</si>
  <si>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</si>
  <si>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</si>
  <si>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</si>
  <si>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</si>
  <si>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</si>
  <si>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</si>
  <si>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</si>
  <si>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</si>
  <si>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</si>
  <si>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</si>
  <si>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</si>
  <si>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</si>
  <si>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</si>
  <si>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</si>
  <si>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</si>
  <si>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</si>
  <si>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</si>
  <si>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</si>
  <si>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</si>
  <si>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</si>
  <si>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</si>
  <si>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</si>
  <si>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</si>
  <si>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</si>
  <si>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</si>
  <si>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</si>
  <si>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</si>
  <si>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</si>
  <si>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</si>
  <si>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</si>
  <si>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</si>
  <si>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</si>
  <si>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</si>
  <si>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</si>
  <si>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</si>
  <si>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</si>
  <si>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</si>
  <si>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</si>
  <si>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</si>
  <si>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</si>
  <si>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</si>
  <si>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</si>
  <si>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</si>
  <si>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</si>
  <si>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</si>
  <si>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</si>
  <si>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</si>
  <si>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</si>
  <si>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</si>
  <si>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</si>
  <si>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</si>
  <si>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</si>
  <si>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</si>
  <si>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</si>
  <si>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</si>
  <si>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</si>
  <si>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</si>
  <si>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</si>
  <si>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</si>
  <si>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</si>
  <si>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</si>
  <si>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</si>
  <si>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</si>
  <si>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</si>
  <si>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</si>
  <si>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</si>
  <si>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</si>
  <si>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</si>
  <si>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</si>
  <si>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</si>
  <si>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</si>
  <si>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</si>
  <si>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</si>
  <si>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</si>
  <si>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</si>
  <si>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</si>
  <si>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</si>
  <si>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</si>
  <si>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</si>
  <si>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</si>
  <si>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</si>
  <si>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</si>
  <si>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</si>
  <si>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</si>
  <si>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</si>
  <si>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</si>
  <si>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</si>
  <si>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</si>
  <si>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</si>
  <si>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</si>
  <si>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</si>
  <si>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</si>
  <si>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</si>
  <si>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</si>
  <si>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</si>
  <si>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</si>
  <si>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</si>
  <si>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</si>
  <si>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</si>
  <si>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</si>
  <si>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</si>
  <si>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</si>
  <si>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</si>
  <si>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</si>
  <si>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</si>
  <si>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</si>
  <si>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</si>
  <si>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</si>
  <si>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</si>
  <si>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</si>
  <si>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</si>
  <si>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</si>
  <si>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</si>
  <si>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</si>
  <si>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</si>
  <si>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</si>
  <si>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</si>
  <si>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</si>
  <si>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</si>
  <si>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</si>
  <si>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</si>
  <si>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</si>
  <si>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</si>
  <si>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</si>
  <si>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</si>
  <si>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</si>
  <si>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</si>
  <si>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</si>
  <si>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</si>
  <si>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</si>
  <si>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</si>
  <si>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</si>
  <si>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</si>
  <si>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</si>
  <si>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</si>
  <si>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</si>
  <si>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</si>
  <si>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</si>
  <si>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</si>
  <si>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</si>
  <si>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</si>
  <si>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</si>
  <si>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</si>
  <si>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</si>
  <si>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</si>
  <si>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</si>
  <si>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</si>
  <si>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</si>
  <si>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</si>
  <si>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</si>
  <si>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</si>
  <si>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</si>
  <si>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</si>
  <si>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</si>
  <si>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</si>
  <si>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</si>
  <si>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</si>
  <si>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</si>
  <si>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</si>
  <si>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</si>
  <si>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</si>
  <si>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</si>
  <si>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</si>
  <si>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</si>
  <si>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</si>
  <si>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</si>
  <si>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</si>
  <si>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</si>
  <si>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</si>
  <si>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</si>
  <si>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</si>
  <si>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</si>
  <si>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</si>
  <si>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</si>
  <si>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</si>
  <si>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</si>
  <si>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</si>
  <si>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</si>
  <si>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</si>
  <si>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</si>
  <si>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</si>
  <si>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</si>
  <si>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</si>
  <si>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</si>
  <si>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</si>
  <si>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</si>
  <si>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</si>
  <si>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</si>
  <si>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</si>
  <si>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</si>
  <si>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</si>
  <si>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</si>
  <si>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</si>
  <si>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</si>
  <si>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</si>
  <si>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</si>
  <si>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</si>
  <si>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</si>
  <si>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</si>
  <si>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</si>
  <si>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</si>
  <si>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</si>
  <si>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</si>
  <si>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</si>
  <si>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</si>
  <si>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</si>
  <si>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</si>
  <si>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</si>
  <si>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</si>
  <si>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</si>
  <si>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</si>
  <si>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</si>
  <si>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</si>
  <si>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</si>
  <si>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</si>
  <si>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</si>
  <si>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</si>
  <si>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</si>
  <si>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</si>
  <si>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</si>
  <si>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</si>
  <si>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</si>
  <si>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</si>
  <si>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</si>
  <si>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</si>
  <si>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</si>
  <si>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</si>
  <si>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</si>
  <si>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</si>
  <si>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</si>
  <si>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</si>
  <si>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</si>
  <si>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</si>
  <si>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</si>
  <si>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</si>
  <si>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</si>
  <si>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</si>
  <si>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</si>
  <si>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</si>
  <si>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</si>
  <si>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</si>
  <si>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</si>
  <si>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</si>
  <si>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</si>
  <si>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</si>
  <si>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</si>
  <si>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</si>
  <si>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</si>
  <si>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</si>
  <si>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</si>
  <si>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</si>
  <si>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</si>
  <si>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</si>
  <si>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</si>
  <si>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</si>
  <si>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</si>
  <si>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</si>
  <si>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</si>
  <si>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</si>
  <si>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</si>
  <si>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</si>
  <si>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</si>
  <si>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</si>
  <si>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</si>
  <si>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</si>
  <si>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</si>
  <si>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</si>
  <si>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</si>
  <si>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</si>
  <si>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</si>
  <si>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</si>
  <si>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</si>
  <si>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</si>
  <si>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</si>
  <si>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</si>
  <si>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</si>
  <si>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</si>
  <si>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</si>
  <si>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</si>
  <si>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</si>
  <si>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</si>
  <si>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</si>
  <si>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</si>
  <si>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</si>
  <si>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</si>
  <si>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</si>
  <si>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</si>
  <si>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</si>
  <si>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</si>
  <si>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</si>
  <si>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</si>
  <si>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</si>
  <si>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</si>
  <si>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</si>
  <si>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</si>
  <si>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</si>
  <si>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</si>
  <si>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</si>
  <si>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</si>
  <si>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</si>
  <si>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</si>
  <si>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</si>
  <si>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</si>
  <si>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</si>
  <si>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</si>
  <si>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</si>
  <si>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</si>
  <si>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</si>
  <si>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</si>
  <si>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</si>
  <si>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</si>
  <si>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</si>
  <si>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</si>
  <si>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</si>
  <si>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</si>
  <si>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</si>
  <si>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</si>
  <si>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</si>
  <si>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</si>
  <si>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</si>
  <si>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</si>
  <si>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</si>
  <si>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</si>
  <si>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</si>
  <si>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</si>
  <si>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</si>
  <si>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</si>
  <si>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</si>
  <si>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</si>
  <si>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</si>
  <si>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</si>
  <si>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</si>
  <si>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</si>
  <si>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</si>
  <si>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</si>
  <si>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</si>
  <si>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</si>
  <si>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</si>
  <si>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</si>
  <si>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</si>
  <si>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</si>
  <si>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</si>
  <si>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</si>
  <si>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</si>
  <si>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</si>
  <si>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</si>
  <si>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</si>
  <si>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</si>
  <si>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</si>
  <si>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</si>
  <si>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</si>
  <si>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</si>
  <si>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</si>
  <si>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</si>
  <si>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</si>
  <si>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</si>
  <si>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</si>
  <si>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</si>
  <si>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</si>
  <si>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</si>
  <si>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</si>
  <si>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</si>
  <si>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</si>
  <si>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</si>
  <si>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</si>
  <si>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</si>
  <si>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</si>
  <si>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</si>
  <si>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</si>
  <si>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</si>
  <si>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</si>
  <si>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</si>
  <si>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</si>
  <si>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</si>
  <si>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</si>
  <si>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</si>
  <si>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</si>
  <si>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</si>
  <si>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</si>
  <si>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</si>
  <si>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</si>
  <si>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</si>
  <si>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</si>
  <si>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</si>
  <si>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</si>
  <si>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</si>
  <si>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</si>
  <si>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</si>
  <si>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</si>
  <si>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</si>
  <si>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</si>
  <si>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</si>
  <si>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</si>
  <si>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</si>
  <si>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</si>
  <si>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</si>
  <si>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</si>
  <si>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</si>
  <si>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</si>
  <si>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</si>
  <si>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</si>
  <si>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</si>
  <si>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</si>
  <si>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</si>
  <si>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</si>
  <si>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</si>
  <si>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</si>
  <si>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</si>
  <si>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</si>
  <si>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</si>
  <si>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</si>
  <si>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</si>
  <si>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</si>
  <si>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</si>
  <si>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</si>
  <si>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</si>
  <si>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</si>
  <si>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</si>
  <si>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</si>
  <si>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</si>
  <si>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</si>
  <si>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</si>
  <si>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</si>
  <si>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</si>
  <si>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</si>
  <si>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</si>
  <si>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</si>
  <si>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</si>
  <si>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</si>
  <si>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</si>
  <si>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</si>
  <si>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</si>
  <si>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</si>
  <si>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</si>
  <si>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</si>
  <si>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</si>
  <si>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</si>
  <si>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</si>
  <si>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</si>
  <si>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</si>
  <si>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</si>
  <si>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</si>
  <si>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</si>
  <si>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</si>
  <si>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</si>
  <si>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</si>
  <si>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</si>
  <si>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</si>
  <si>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</si>
  <si>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</si>
  <si>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</si>
  <si>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</si>
  <si>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</si>
  <si>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</si>
  <si>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</si>
  <si>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</si>
  <si>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</si>
  <si>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</si>
  <si>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</si>
  <si>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</si>
  <si>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</si>
  <si>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</si>
  <si>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</si>
  <si>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</si>
  <si>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</si>
  <si>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</si>
  <si>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</si>
  <si>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</si>
  <si>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</si>
  <si>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</si>
  <si>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</si>
  <si>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</si>
  <si>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</si>
  <si>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</si>
  <si>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</si>
  <si>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</si>
  <si>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</si>
  <si>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</si>
  <si>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</si>
  <si>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</si>
  <si>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</si>
  <si>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</si>
  <si>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</si>
  <si>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</si>
  <si>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</si>
  <si>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</si>
  <si>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</si>
  <si>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</si>
  <si>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</si>
  <si>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</si>
  <si>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</si>
  <si>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</si>
  <si>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</si>
  <si>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</si>
  <si>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</si>
  <si>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</si>
  <si>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</si>
  <si>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</si>
  <si>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</si>
  <si>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</si>
  <si>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</si>
  <si>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</si>
  <si>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</si>
  <si>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</si>
  <si>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</si>
  <si>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</si>
  <si>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</si>
  <si>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</si>
  <si>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</si>
  <si>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</si>
  <si>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</si>
  <si>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</si>
  <si>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</si>
  <si>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</si>
  <si>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</si>
  <si>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</si>
  <si>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</si>
  <si>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</si>
  <si>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</si>
  <si>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</si>
  <si>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</si>
  <si>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</si>
  <si>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</si>
  <si>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</si>
  <si>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</si>
  <si>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</si>
  <si>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</si>
  <si>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</si>
  <si>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</si>
  <si>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</si>
  <si>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</si>
  <si>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</si>
  <si>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</si>
  <si>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</si>
  <si>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</si>
  <si>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</si>
  <si>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</si>
  <si>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</si>
  <si>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</si>
  <si>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</si>
  <si>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</si>
  <si>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</si>
  <si>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</si>
  <si>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</si>
  <si>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</si>
  <si>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</si>
  <si>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</si>
  <si>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</si>
  <si>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</si>
  <si>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</si>
  <si>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</si>
  <si>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</si>
  <si>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</si>
  <si>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</si>
  <si>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</si>
  <si>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</si>
  <si>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</si>
  <si>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</si>
  <si>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</si>
  <si>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</si>
  <si>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</si>
  <si>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</si>
  <si>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</si>
  <si>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</si>
  <si>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</si>
  <si>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</si>
  <si>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</si>
  <si>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</si>
  <si>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</si>
  <si>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</si>
  <si>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</si>
  <si>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</si>
  <si>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</si>
  <si>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</si>
  <si>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</si>
  <si>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</si>
  <si>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</si>
  <si>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</si>
  <si>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</si>
  <si>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</si>
  <si>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</si>
  <si>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</si>
  <si>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</si>
  <si>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</si>
  <si>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</si>
  <si>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</si>
  <si>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</si>
  <si>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</si>
  <si>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</si>
  <si>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</si>
  <si>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</si>
  <si>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</si>
  <si>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</si>
  <si>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</si>
  <si>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</si>
  <si>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</si>
  <si>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</si>
  <si>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</si>
  <si>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</si>
  <si>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</si>
  <si>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</si>
  <si>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</si>
  <si>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</si>
  <si>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</si>
  <si>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</si>
  <si>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</si>
  <si>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</si>
  <si>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</si>
  <si>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</si>
  <si>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</si>
  <si>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</si>
  <si>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</si>
  <si>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</si>
  <si>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</si>
  <si>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</si>
  <si>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</si>
  <si>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</si>
  <si>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</si>
  <si>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</si>
  <si>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</si>
  <si>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</si>
  <si>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</si>
  <si>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</si>
  <si>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</si>
  <si>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</si>
  <si>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</si>
  <si>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</si>
  <si>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</si>
  <si>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</si>
  <si>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</si>
  <si>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</si>
  <si>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</si>
  <si>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</si>
  <si>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</si>
  <si>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</si>
  <si>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</si>
  <si>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</si>
  <si>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</si>
  <si>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</si>
  <si>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</si>
  <si>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</si>
  <si>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</si>
  <si>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</si>
  <si>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</si>
  <si>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</si>
  <si>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</si>
  <si>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</si>
  <si>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</si>
  <si>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</si>
  <si>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</si>
  <si>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</si>
  <si>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</si>
  <si>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</si>
  <si>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</si>
  <si>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</si>
  <si>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</si>
  <si>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</si>
  <si>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</si>
  <si>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</si>
  <si>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</si>
  <si>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</si>
  <si>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</si>
  <si>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</si>
  <si>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</si>
  <si>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</si>
  <si>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</si>
  <si>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</si>
  <si>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</si>
  <si>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</si>
  <si>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</si>
  <si>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</si>
  <si>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</si>
  <si>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</si>
  <si>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</si>
  <si>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</si>
  <si>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</si>
  <si>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</si>
  <si>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</si>
  <si>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</si>
  <si>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</si>
  <si>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</si>
  <si>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</si>
  <si>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</si>
  <si>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</si>
  <si>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</si>
  <si>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</si>
  <si>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</si>
  <si>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</si>
  <si>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</si>
  <si>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</si>
  <si>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</si>
  <si>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</si>
  <si>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</si>
  <si>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</si>
  <si>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</si>
  <si>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</si>
  <si>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</si>
  <si>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</si>
  <si>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</si>
  <si>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</si>
  <si>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</si>
  <si>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</si>
  <si>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</si>
  <si>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</si>
  <si>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</si>
  <si>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</si>
  <si>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</si>
  <si>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</si>
  <si>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</si>
  <si>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</si>
  <si>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</si>
  <si>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</si>
  <si>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</si>
  <si>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</si>
  <si>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</si>
  <si>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</si>
  <si>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</si>
  <si>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</si>
  <si>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</si>
  <si>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</si>
  <si>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</si>
  <si>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</si>
  <si>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</si>
  <si>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</si>
  <si>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</si>
  <si>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</si>
  <si>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</si>
  <si>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</si>
  <si>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</si>
  <si>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</si>
  <si>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</si>
  <si>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</si>
  <si>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</si>
  <si>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</si>
  <si>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</si>
  <si>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</si>
  <si>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</si>
  <si>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</si>
  <si>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</si>
  <si>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</si>
  <si>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</si>
  <si>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</si>
  <si>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</si>
  <si>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</si>
  <si>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</si>
  <si>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</si>
  <si>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</si>
  <si>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</si>
  <si>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</si>
  <si>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</si>
  <si>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</si>
  <si>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</si>
  <si>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</si>
  <si>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</si>
  <si>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</si>
  <si>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</si>
  <si>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</si>
  <si>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</si>
  <si>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</si>
  <si>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</si>
  <si>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</si>
  <si>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</si>
  <si>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</si>
  <si>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</si>
  <si>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</si>
  <si>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</si>
  <si>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</si>
  <si>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</si>
  <si>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</si>
  <si>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</si>
  <si>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</si>
  <si>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</si>
  <si>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</si>
  <si>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</si>
  <si>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</si>
  <si>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</si>
  <si>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</si>
  <si>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</si>
  <si>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</si>
  <si>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</si>
  <si>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</si>
  <si>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</si>
  <si>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</si>
  <si>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</si>
  <si>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</si>
  <si>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</si>
  <si>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</si>
  <si>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</si>
  <si>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</si>
  <si>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</si>
  <si>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</si>
  <si>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</si>
  <si>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</si>
  <si>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</si>
  <si>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</si>
  <si>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</si>
  <si>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</si>
  <si>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</si>
  <si>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</si>
  <si>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</si>
  <si>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</si>
  <si>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</si>
  <si>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</si>
  <si>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</si>
  <si>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</si>
  <si>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</si>
  <si>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</si>
  <si>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</si>
  <si>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</si>
  <si>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</si>
  <si>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</si>
  <si>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</si>
  <si>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</si>
  <si>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</si>
  <si>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</si>
  <si>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</si>
  <si>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</si>
  <si>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</si>
  <si>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</si>
  <si>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</si>
  <si>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</si>
  <si>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</si>
  <si>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</si>
  <si>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</si>
  <si>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</si>
  <si>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</si>
  <si>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</si>
  <si>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</si>
  <si>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</si>
  <si>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</si>
  <si>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</si>
  <si>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</si>
  <si>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</si>
  <si>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</si>
  <si>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</si>
  <si>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</si>
  <si>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</si>
  <si>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</si>
  <si>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</si>
  <si>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</si>
  <si>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</si>
  <si>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</si>
  <si>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</si>
  <si>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</si>
  <si>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</si>
  <si>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</si>
  <si>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</si>
  <si>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</si>
  <si>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</si>
  <si>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</si>
  <si>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</si>
  <si>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</si>
  <si>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</si>
  <si>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</si>
  <si>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</si>
  <si>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</si>
  <si>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</si>
  <si>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</si>
  <si>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</si>
  <si>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</si>
  <si>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</si>
  <si>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</si>
  <si>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</si>
  <si>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</si>
  <si>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</si>
  <si>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</si>
  <si>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</si>
  <si>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</si>
  <si>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</si>
  <si>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</si>
  <si>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</si>
  <si>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</si>
  <si>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</si>
  <si>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</si>
  <si>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</si>
  <si>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</si>
  <si>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</si>
  <si>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</si>
  <si>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</si>
  <si>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</si>
  <si>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</si>
  <si>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</si>
  <si>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</si>
  <si>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</si>
  <si>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</si>
  <si>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</si>
  <si>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</si>
  <si>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</si>
  <si>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</si>
  <si>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</si>
  <si>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</si>
  <si>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</si>
  <si>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</si>
  <si>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</si>
  <si>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</si>
  <si>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</si>
  <si>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</si>
  <si>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</si>
  <si>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</si>
  <si>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</si>
  <si>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</si>
  <si>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</si>
  <si>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</si>
  <si>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</si>
  <si>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</si>
  <si>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</si>
  <si>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</si>
  <si>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</si>
  <si>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</si>
  <si>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</si>
  <si>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</si>
  <si>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</si>
  <si>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</si>
  <si>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</si>
  <si>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</si>
  <si>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</si>
  <si>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</si>
  <si>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</si>
  <si>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</si>
  <si>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</si>
  <si>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</si>
  <si>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</si>
  <si>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</si>
  <si>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</si>
  <si>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</si>
  <si>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</si>
  <si>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</si>
  <si>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</si>
  <si>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</si>
  <si>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</si>
  <si>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</si>
  <si>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</si>
  <si>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</si>
  <si>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</si>
  <si>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</si>
  <si>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</si>
  <si>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</si>
  <si>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</si>
  <si>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</si>
  <si>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</si>
  <si>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</si>
  <si>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</si>
  <si>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</si>
  <si>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</si>
  <si>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</si>
  <si>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</si>
  <si>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</si>
  <si>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</si>
  <si>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</si>
  <si>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</si>
  <si>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</si>
  <si>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</si>
  <si>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</si>
  <si>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</si>
  <si>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</si>
  <si>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</si>
  <si>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</si>
  <si>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</si>
  <si>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</si>
  <si>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</si>
  <si>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</si>
  <si>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</si>
  <si>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</si>
  <si>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</si>
  <si>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</si>
  <si>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</si>
  <si>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</si>
  <si>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</si>
  <si>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</si>
  <si>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</si>
  <si>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</si>
  <si>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</si>
  <si>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</si>
  <si>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</si>
  <si>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</si>
  <si>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</si>
  <si>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</si>
  <si>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</si>
  <si>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</si>
  <si>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</si>
  <si>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</si>
  <si>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</si>
  <si>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</si>
  <si>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</si>
  <si>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</si>
  <si>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</si>
  <si>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</si>
  <si>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</si>
  <si>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</si>
  <si>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</si>
  <si>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</si>
  <si>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</si>
  <si>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</si>
  <si>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</si>
  <si>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</si>
  <si>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</si>
  <si>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</si>
  <si>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</si>
  <si>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</si>
  <si>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</si>
  <si>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</si>
  <si>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</si>
  <si>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</si>
  <si>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</si>
  <si>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</si>
  <si>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</si>
  <si>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</si>
  <si>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</si>
  <si>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</si>
  <si>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</si>
  <si>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</si>
  <si>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</si>
  <si>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</si>
  <si>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</si>
  <si>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</si>
  <si>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</si>
  <si>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</si>
  <si>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</si>
  <si>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</si>
  <si>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</si>
  <si>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</si>
  <si>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</si>
  <si>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</si>
  <si>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</si>
  <si>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</si>
  <si>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</si>
  <si>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</si>
  <si>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</si>
  <si>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</si>
  <si>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</si>
  <si>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</si>
  <si>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</si>
  <si>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</si>
  <si>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</si>
  <si>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</si>
  <si>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</si>
  <si>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</si>
  <si>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</si>
  <si>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</si>
  <si>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</si>
  <si>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</si>
  <si>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</si>
  <si>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</si>
  <si>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</si>
  <si>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</si>
  <si>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</si>
  <si>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</si>
  <si>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</si>
  <si>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</si>
  <si>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</si>
  <si>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</si>
  <si>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</si>
  <si>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</si>
  <si>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</si>
  <si>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</si>
  <si>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</si>
  <si>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</si>
  <si>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</si>
  <si>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</si>
  <si>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</si>
  <si>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</si>
  <si>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</si>
  <si>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</si>
  <si>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</si>
  <si>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</si>
  <si>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</si>
  <si>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</si>
  <si>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</si>
  <si>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</si>
  <si>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</si>
  <si>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</si>
  <si>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</si>
  <si>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</si>
  <si>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</si>
  <si>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</si>
  <si>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</si>
  <si>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</si>
  <si>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</si>
  <si>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</si>
  <si>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</si>
  <si>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</si>
  <si>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</si>
  <si>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</si>
  <si>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</si>
  <si>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</si>
  <si>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</si>
  <si>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</si>
  <si>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</si>
  <si>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</si>
  <si>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</si>
  <si>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</si>
  <si>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</si>
  <si>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</si>
  <si>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</si>
  <si>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</si>
  <si>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</si>
  <si>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</si>
  <si>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</si>
  <si>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</si>
  <si>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</si>
  <si>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</si>
  <si>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</si>
  <si>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</si>
  <si>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</si>
  <si>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</si>
  <si>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</si>
  <si>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</si>
  <si>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</si>
  <si>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</si>
  <si>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</si>
  <si>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</si>
  <si>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</si>
  <si>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</si>
  <si>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</si>
  <si>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</si>
  <si>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</si>
  <si>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</si>
  <si>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</si>
  <si>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</si>
  <si>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</si>
  <si>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</si>
  <si>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</si>
  <si>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</si>
  <si>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</si>
  <si>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</si>
  <si>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</si>
  <si>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</si>
  <si>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</si>
  <si>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</si>
  <si>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</si>
  <si>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</si>
  <si>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</si>
  <si>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</si>
  <si>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</si>
  <si>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</si>
  <si>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</si>
  <si>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</si>
  <si>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</si>
  <si>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</si>
  <si>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</si>
  <si>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</si>
  <si>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</si>
  <si>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</si>
  <si>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</si>
  <si>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</si>
  <si>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</si>
  <si>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</si>
  <si>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</si>
  <si>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</si>
  <si>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</si>
  <si>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</si>
  <si>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</si>
  <si>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</si>
  <si>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</si>
  <si>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</si>
  <si>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</si>
  <si>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</si>
  <si>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</si>
  <si>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</si>
  <si>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</si>
  <si>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</si>
  <si>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</si>
  <si>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</si>
  <si>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</si>
  <si>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</si>
  <si>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</si>
  <si>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</si>
  <si>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</si>
  <si>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</si>
  <si>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</si>
  <si>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</si>
  <si>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</si>
  <si>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</si>
  <si>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</si>
  <si>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</si>
  <si>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</si>
  <si>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</si>
  <si>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</si>
  <si>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</si>
  <si>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</si>
  <si>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</si>
  <si>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</si>
  <si>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</si>
  <si>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</si>
  <si>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</si>
  <si>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</si>
  <si>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</si>
  <si>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</si>
  <si>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</si>
  <si>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</si>
  <si>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</si>
  <si>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</si>
  <si>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</si>
  <si>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</si>
  <si>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</si>
  <si>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</si>
  <si>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</si>
  <si>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</si>
  <si>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</si>
  <si>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</si>
  <si>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</si>
  <si>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</si>
  <si>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</si>
  <si>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</si>
  <si>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</si>
  <si>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</si>
  <si>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</si>
  <si>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</si>
  <si>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</si>
  <si>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</si>
  <si>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</si>
  <si>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</si>
  <si>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</si>
  <si>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</si>
  <si>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</si>
  <si>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</si>
  <si>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</si>
  <si>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</si>
  <si>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</si>
  <si>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</si>
  <si>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</si>
  <si>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</si>
  <si>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</si>
  <si>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</si>
  <si>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</si>
  <si>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</si>
  <si>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</si>
  <si>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</si>
  <si>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</si>
  <si>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</si>
  <si>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</si>
  <si>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</si>
  <si>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</si>
  <si>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</si>
  <si>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</si>
  <si>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</si>
  <si>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</si>
  <si>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</si>
  <si>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</si>
  <si>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</si>
  <si>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</si>
  <si>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</si>
  <si>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</si>
  <si>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</si>
  <si>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</si>
  <si>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</si>
  <si>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</si>
  <si>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</si>
  <si>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</si>
  <si>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</si>
  <si>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</si>
  <si>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</si>
  <si>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</si>
  <si>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</si>
  <si>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</si>
  <si>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</si>
  <si>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</si>
  <si>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</si>
  <si>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</si>
  <si>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</si>
  <si>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</si>
  <si>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</si>
  <si>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</si>
  <si>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</si>
  <si>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</si>
  <si>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</si>
  <si>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</si>
  <si>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</si>
  <si>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</si>
  <si>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</si>
  <si>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</si>
  <si>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</si>
  <si>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</si>
  <si>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</si>
  <si>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</si>
  <si>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</si>
  <si>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</si>
  <si>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</si>
  <si>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</si>
  <si>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</si>
  <si>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</si>
  <si>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</si>
  <si>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</si>
  <si>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</si>
  <si>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</si>
  <si>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</si>
  <si>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</si>
  <si>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</si>
  <si>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</si>
  <si>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</si>
  <si>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</si>
  <si>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</si>
  <si>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</si>
  <si>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</si>
  <si>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</si>
  <si>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</si>
  <si>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</si>
  <si>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</si>
  <si>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</si>
  <si>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</si>
  <si>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</si>
  <si>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</si>
  <si>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</si>
  <si>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</si>
  <si>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</si>
  <si>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</si>
  <si>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</si>
  <si>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</si>
  <si>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</si>
  <si>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</si>
  <si>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</si>
  <si>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</si>
  <si>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</si>
  <si>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</si>
  <si>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</si>
  <si>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</si>
  <si>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</si>
  <si>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</si>
  <si>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</si>
  <si>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</si>
  <si>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</si>
  <si>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</si>
  <si>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</si>
  <si>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</si>
  <si>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</si>
  <si>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</si>
  <si>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</si>
  <si>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</si>
  <si>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</si>
  <si>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</si>
  <si>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</si>
  <si>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</si>
  <si>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</si>
  <si>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</si>
  <si>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</si>
  <si>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</si>
  <si>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</si>
  <si>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</si>
  <si>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</si>
  <si>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</si>
  <si>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</si>
  <si>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</si>
  <si>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</si>
  <si>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</si>
  <si>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</si>
  <si>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</si>
  <si>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</si>
  <si>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</si>
  <si>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</si>
  <si>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</si>
  <si>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</si>
  <si>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</si>
  <si>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</si>
  <si>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</si>
  <si>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</si>
  <si>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</si>
  <si>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</si>
  <si>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</si>
  <si>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</si>
  <si>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</si>
  <si>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</si>
  <si>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</si>
  <si>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</si>
  <si>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</si>
  <si>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</si>
  <si>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</si>
  <si>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</si>
  <si>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</si>
  <si>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</si>
  <si>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</si>
  <si>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</si>
  <si>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</si>
  <si>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</si>
  <si>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</si>
  <si>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</si>
  <si>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</si>
  <si>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</si>
  <si>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</si>
  <si>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</si>
  <si>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</si>
  <si>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</si>
  <si>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</si>
  <si>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</si>
  <si>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</si>
  <si>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</si>
  <si>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</si>
  <si>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</si>
  <si>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</si>
  <si>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</si>
  <si>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</si>
  <si>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</si>
  <si>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</si>
  <si>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</si>
  <si>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</si>
  <si>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</si>
  <si>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</si>
  <si>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</si>
  <si>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</si>
  <si>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</si>
  <si>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</si>
  <si>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</si>
  <si>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</si>
  <si>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</si>
  <si>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</si>
  <si>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</si>
  <si>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</si>
  <si>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</si>
  <si>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</si>
  <si>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</si>
  <si>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</si>
  <si>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</si>
  <si>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</si>
  <si>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</si>
  <si>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</si>
  <si>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</si>
  <si>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</si>
  <si>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</si>
  <si>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</si>
  <si>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</si>
  <si>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</si>
  <si>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</si>
  <si>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</si>
  <si>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</si>
  <si>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</si>
  <si>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</si>
  <si>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</si>
  <si>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</si>
  <si>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</si>
  <si>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</si>
  <si>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</si>
  <si>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</si>
  <si>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</si>
  <si>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</si>
  <si>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</si>
  <si>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</si>
  <si>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</si>
  <si>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</si>
  <si>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</si>
  <si>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</si>
  <si>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</si>
  <si>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</si>
  <si>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</si>
  <si>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</si>
  <si>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</si>
  <si>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</si>
  <si>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</si>
  <si>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</si>
  <si>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</si>
  <si>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</si>
  <si>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</si>
  <si>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</si>
  <si>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</si>
  <si>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</si>
  <si>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</si>
  <si>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</si>
  <si>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</si>
  <si>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</si>
  <si>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</si>
  <si>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</si>
  <si>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</si>
  <si>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</si>
  <si>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</si>
  <si>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</si>
  <si>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</si>
  <si>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</si>
  <si>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</si>
  <si>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</si>
  <si>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</si>
  <si>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</si>
  <si>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</si>
  <si>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</si>
  <si>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</si>
  <si>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</si>
  <si>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</si>
  <si>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</si>
  <si>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</si>
  <si>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</si>
  <si>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</si>
  <si>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</si>
  <si>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</si>
  <si>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</si>
  <si>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</si>
  <si>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</si>
  <si>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</si>
  <si>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</si>
  <si>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</si>
  <si>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</si>
  <si>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</si>
  <si>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</si>
  <si>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</si>
  <si>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</si>
  <si>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</si>
  <si>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</si>
  <si>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</si>
  <si>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</si>
  <si>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</si>
  <si>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</si>
  <si>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</si>
  <si>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</si>
  <si>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</si>
  <si>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</si>
  <si>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</si>
  <si>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</si>
  <si>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</si>
  <si>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</si>
  <si>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</si>
  <si>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</si>
  <si>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</si>
  <si>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</si>
  <si>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</si>
  <si>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</si>
  <si>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</si>
  <si>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</si>
  <si>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</si>
  <si>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</si>
  <si>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</si>
  <si>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</si>
  <si>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</si>
  <si>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</si>
  <si>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</si>
  <si>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</si>
  <si>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</si>
  <si>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</si>
  <si>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</si>
  <si>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</si>
  <si>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</si>
  <si>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</si>
  <si>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</si>
  <si>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</si>
  <si>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</si>
  <si>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</si>
  <si>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</si>
  <si>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</si>
  <si>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</si>
  <si>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</si>
  <si>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</si>
  <si>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</si>
  <si>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</si>
  <si>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</si>
  <si>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</si>
  <si>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</si>
  <si>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</si>
  <si>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</si>
  <si>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</si>
  <si>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</si>
  <si>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</si>
  <si>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</si>
  <si>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</si>
  <si>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</si>
  <si>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</si>
  <si>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</si>
  <si>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</si>
  <si>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</si>
  <si>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</si>
  <si>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</si>
  <si>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</si>
  <si>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</si>
  <si>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</si>
  <si>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</si>
  <si>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</si>
  <si>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</si>
  <si>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</si>
  <si>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</si>
  <si>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</si>
  <si>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</si>
  <si>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</si>
  <si>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</si>
  <si>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</si>
  <si>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</si>
  <si>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</si>
  <si>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</si>
  <si>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</si>
  <si>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</si>
  <si>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</si>
  <si>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</si>
  <si>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</si>
  <si>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</si>
  <si>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</si>
  <si>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</si>
  <si>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</si>
  <si>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</si>
  <si>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</si>
  <si>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</si>
  <si>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</si>
  <si>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</si>
  <si>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</si>
  <si>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</si>
  <si>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</si>
  <si>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</si>
  <si>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</si>
  <si>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</si>
  <si>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</si>
  <si>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</si>
  <si>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</si>
  <si>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</si>
  <si>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</si>
  <si>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</si>
  <si>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</si>
  <si>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</si>
  <si>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</si>
  <si>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</si>
  <si>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</si>
  <si>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</si>
  <si>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</si>
  <si>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</si>
  <si>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</si>
  <si>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</si>
  <si>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</si>
  <si>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</si>
  <si>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</si>
  <si>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</si>
  <si>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</si>
  <si>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</si>
  <si>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</si>
  <si>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</si>
  <si>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</si>
  <si>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</si>
  <si>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</si>
  <si>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</si>
  <si>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</si>
  <si>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</si>
  <si>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</si>
  <si>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</si>
  <si>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</si>
  <si>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</si>
  <si>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</si>
  <si>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</si>
  <si>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</si>
  <si>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</si>
  <si>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</si>
  <si>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</si>
  <si>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</si>
  <si>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</si>
  <si>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</si>
  <si>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</si>
  <si>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</si>
  <si>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</si>
  <si>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</si>
  <si>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</si>
  <si>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</si>
  <si>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</si>
  <si>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</si>
  <si>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</si>
  <si>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</si>
  <si>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</si>
  <si>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</si>
  <si>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</si>
  <si>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</si>
  <si>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</si>
  <si>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</si>
  <si>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</si>
  <si>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</si>
  <si>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</si>
  <si>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</si>
  <si>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</si>
  <si>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</si>
  <si>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</si>
  <si>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</si>
  <si>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</si>
  <si>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</si>
  <si>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</si>
  <si>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</si>
  <si>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</si>
  <si>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</si>
  <si>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</si>
  <si>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</si>
  <si>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</si>
  <si>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</si>
  <si>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</si>
  <si>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</si>
  <si>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</si>
  <si>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</si>
  <si>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</si>
  <si>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</si>
  <si>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</si>
  <si>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</si>
  <si>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</si>
  <si>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</si>
  <si>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</si>
  <si>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</si>
  <si>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</si>
  <si>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</si>
  <si>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</si>
  <si>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</si>
  <si>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</si>
  <si>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</si>
  <si>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</si>
  <si>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</si>
  <si>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</si>
  <si>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</si>
  <si>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</si>
  <si>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</si>
  <si>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</si>
  <si>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</si>
  <si>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</si>
  <si>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</si>
  <si>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</si>
  <si>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</si>
  <si>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</si>
  <si>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</si>
  <si>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</si>
  <si>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</si>
  <si>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</si>
  <si>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</si>
  <si>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</si>
  <si>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</si>
  <si>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</si>
  <si>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</si>
  <si>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</si>
  <si>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</si>
  <si>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</si>
  <si>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</si>
  <si>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</si>
  <si>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</si>
  <si>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</si>
  <si>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</si>
  <si>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</si>
  <si>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</si>
  <si>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</si>
  <si>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</si>
  <si>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</si>
  <si>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</si>
  <si>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</si>
  <si>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</si>
  <si>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</si>
  <si>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</si>
  <si>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</si>
  <si>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</si>
  <si>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</si>
  <si>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</si>
  <si>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</si>
  <si>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</si>
  <si>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</si>
  <si>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</si>
  <si>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</si>
  <si>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</si>
  <si>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</si>
  <si>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</si>
  <si>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</si>
  <si>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</si>
  <si>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</si>
  <si>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</si>
  <si>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</si>
  <si>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</si>
  <si>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</si>
  <si>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</si>
  <si>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</si>
  <si>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</si>
  <si>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</si>
  <si>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</si>
  <si>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</si>
  <si>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</si>
  <si>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</si>
  <si>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</si>
  <si>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</si>
  <si>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</si>
  <si>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</si>
  <si>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</si>
  <si>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</si>
  <si>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</si>
  <si>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</si>
  <si>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</si>
  <si>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</si>
  <si>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</si>
  <si>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</si>
  <si>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</si>
  <si>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</si>
  <si>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</si>
  <si>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</si>
  <si>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</si>
  <si>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</si>
  <si>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</si>
  <si>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</si>
  <si>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</si>
  <si>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</si>
  <si>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</si>
  <si>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</si>
  <si>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</si>
  <si>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</si>
  <si>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</si>
  <si>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</si>
  <si>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</si>
  <si>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</si>
  <si>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</si>
  <si>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</si>
  <si>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</si>
  <si>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</si>
  <si>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</si>
  <si>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</si>
  <si>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</si>
  <si>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</si>
  <si>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</si>
  <si>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</si>
  <si>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</si>
  <si>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</si>
  <si>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</si>
  <si>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</si>
  <si>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</si>
  <si>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</si>
  <si>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</si>
  <si>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</si>
  <si>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</si>
  <si>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</si>
  <si>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</si>
  <si>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</si>
  <si>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</si>
  <si>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</si>
  <si>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</si>
  <si>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</si>
  <si>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</si>
  <si>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</si>
  <si>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</si>
  <si>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</si>
  <si>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</si>
  <si>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</si>
  <si>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</si>
  <si>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</si>
  <si>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</si>
  <si>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</si>
  <si>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</si>
  <si>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</si>
  <si>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</si>
  <si>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</si>
  <si>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</si>
  <si>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</si>
  <si>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</si>
  <si>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</si>
  <si>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</si>
  <si>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</si>
  <si>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</si>
  <si>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</si>
  <si>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</si>
  <si>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</si>
  <si>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</si>
  <si>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</si>
  <si>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</si>
  <si>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</si>
  <si>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</si>
  <si>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</si>
  <si>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</si>
  <si>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</si>
  <si>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</si>
  <si>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</si>
  <si>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</si>
  <si>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</si>
  <si>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</si>
  <si>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</si>
  <si>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</si>
  <si>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</si>
  <si>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</si>
  <si>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</si>
  <si>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</si>
  <si>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</si>
  <si>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</si>
  <si>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</si>
  <si>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</si>
  <si>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</si>
  <si>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</si>
  <si>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</si>
  <si>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</si>
  <si>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</si>
  <si>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</si>
  <si>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</si>
  <si>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</si>
  <si>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</si>
  <si>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</si>
  <si>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</si>
  <si>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</si>
  <si>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</si>
  <si>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</si>
  <si>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</si>
  <si>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</si>
  <si>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</si>
  <si>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</si>
  <si>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</si>
  <si>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</si>
  <si>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</si>
  <si>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</si>
  <si>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</si>
  <si>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</si>
  <si>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</si>
  <si>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</si>
  <si>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</si>
  <si>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</si>
  <si>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</si>
  <si>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</si>
  <si>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</si>
  <si>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</si>
  <si>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</si>
  <si>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</si>
  <si>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</si>
  <si>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</si>
  <si>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</si>
  <si>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</si>
  <si>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</si>
  <si>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</si>
  <si>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</si>
  <si>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</si>
  <si>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</si>
  <si>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</si>
  <si>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</si>
  <si>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</si>
  <si>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</si>
  <si>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</si>
  <si>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</si>
  <si>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</si>
  <si>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</si>
  <si>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</si>
  <si>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</si>
  <si>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</si>
  <si>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</si>
  <si>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</si>
  <si>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</si>
  <si>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</si>
  <si>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</si>
  <si>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</si>
  <si>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</si>
  <si>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</si>
  <si>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</si>
  <si>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</si>
  <si>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</si>
  <si>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</si>
  <si>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</si>
  <si>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</si>
  <si>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</si>
  <si>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</si>
  <si>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</si>
  <si>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</si>
  <si>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</si>
  <si>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</si>
  <si>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</si>
  <si>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</si>
  <si>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</si>
  <si>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</si>
  <si>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</si>
  <si>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</si>
  <si>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</si>
  <si>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</si>
  <si>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</si>
  <si>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</si>
  <si>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</si>
  <si>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</si>
  <si>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</si>
  <si>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</si>
  <si>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</si>
  <si>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</si>
  <si>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</si>
  <si>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</si>
  <si>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</si>
  <si>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</si>
  <si>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</si>
  <si>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</si>
  <si>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</si>
  <si>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</si>
  <si>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</si>
  <si>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</si>
  <si>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</si>
  <si>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</si>
  <si>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</si>
  <si>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</si>
  <si>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</si>
  <si>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</si>
  <si>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</si>
  <si>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</si>
  <si>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</si>
  <si>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</si>
  <si>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</si>
  <si>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</si>
  <si>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</si>
  <si>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</si>
  <si>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</si>
  <si>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</si>
  <si>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</si>
  <si>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</si>
  <si>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</si>
  <si>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</si>
  <si>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</si>
  <si>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</si>
  <si>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</si>
  <si>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</si>
  <si>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</si>
  <si>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</si>
  <si>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</si>
  <si>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</si>
  <si>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</si>
  <si>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</si>
  <si>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</si>
  <si>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</si>
  <si>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</si>
  <si>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</si>
  <si>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</si>
  <si>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</si>
  <si>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</si>
  <si>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</si>
  <si>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</si>
  <si>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</si>
  <si>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</si>
  <si>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</si>
  <si>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</si>
  <si>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</si>
  <si>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</si>
  <si>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</si>
  <si>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</si>
  <si>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</si>
  <si>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</si>
  <si>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</si>
  <si>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</si>
  <si>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</si>
  <si>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</si>
  <si>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</si>
  <si>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</si>
  <si>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</si>
  <si>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</si>
  <si>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</si>
  <si>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</si>
  <si>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</si>
  <si>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</si>
  <si>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</si>
  <si>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</si>
  <si>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</si>
  <si>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</si>
  <si>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</si>
  <si>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</si>
  <si>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</si>
  <si>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</si>
  <si>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</si>
  <si>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</si>
  <si>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</si>
  <si>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</si>
  <si>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</si>
  <si>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</si>
  <si>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</si>
  <si>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</si>
  <si>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</si>
  <si>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</si>
  <si>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</si>
  <si>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</si>
  <si>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</si>
  <si>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</si>
  <si>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</si>
  <si>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</si>
  <si>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</si>
  <si>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</si>
  <si>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</si>
  <si>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</si>
  <si>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</si>
  <si>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</si>
  <si>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</si>
  <si>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</si>
  <si>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</si>
  <si>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</si>
  <si>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</si>
  <si>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</si>
  <si>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</si>
  <si>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</si>
  <si>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</si>
  <si>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</si>
  <si>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</si>
  <si>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</si>
  <si>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</si>
  <si>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</si>
  <si>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</si>
  <si>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</si>
  <si>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</si>
  <si>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</si>
  <si>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</si>
  <si>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</si>
  <si>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</si>
  <si>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</si>
  <si>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</si>
  <si>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</si>
  <si>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</si>
  <si>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</si>
  <si>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</si>
  <si>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</si>
  <si>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</si>
  <si>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</si>
  <si>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</si>
  <si>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</si>
  <si>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</si>
  <si>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</si>
  <si>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</si>
  <si>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</si>
  <si>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</si>
  <si>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</si>
  <si>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</si>
  <si>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</si>
  <si>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</si>
  <si>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</si>
  <si>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</si>
  <si>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</si>
  <si>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</si>
  <si>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</si>
  <si>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</si>
  <si>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</si>
  <si>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</si>
  <si>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</si>
  <si>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</si>
  <si>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</si>
  <si>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</si>
  <si>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</si>
  <si>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</si>
  <si>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</si>
  <si>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</si>
  <si>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</si>
  <si>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</si>
  <si>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</si>
  <si>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</si>
  <si>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</si>
  <si>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</si>
  <si>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</si>
  <si>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</si>
  <si>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</si>
  <si>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</si>
  <si>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</si>
  <si>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</si>
  <si>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</si>
  <si>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</si>
  <si>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</si>
  <si>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</si>
  <si>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</si>
  <si>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</si>
  <si>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</si>
  <si>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</si>
  <si>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</si>
  <si>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</si>
  <si>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</si>
  <si>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</si>
  <si>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</si>
  <si>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</si>
  <si>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</si>
  <si>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</si>
  <si>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</si>
  <si>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</si>
  <si>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</si>
  <si>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</si>
  <si>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</si>
  <si>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</si>
  <si>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</si>
  <si>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</si>
  <si>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</si>
  <si>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</si>
  <si>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</si>
  <si>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</si>
  <si>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</si>
  <si>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</si>
  <si>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</si>
  <si>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</si>
  <si>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</si>
  <si>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</si>
  <si>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</si>
  <si>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</si>
  <si>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</si>
  <si>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</si>
  <si>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</si>
  <si>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</si>
  <si>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</si>
  <si>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</si>
  <si>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</si>
  <si>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</si>
  <si>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</si>
  <si>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</si>
  <si>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</si>
  <si>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</si>
  <si>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</si>
  <si>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</si>
  <si>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</si>
  <si>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</si>
  <si>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</si>
  <si>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</si>
  <si>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</si>
  <si>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</si>
  <si>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</si>
  <si>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</si>
  <si>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</si>
  <si>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</si>
  <si>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</si>
  <si>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</si>
  <si>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</si>
  <si>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</si>
  <si>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</si>
  <si>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</si>
  <si>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</si>
  <si>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</si>
  <si>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</si>
  <si>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</si>
  <si>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</si>
  <si>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</si>
  <si>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</si>
  <si>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</si>
  <si>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</si>
  <si>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</si>
  <si>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</si>
  <si>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</si>
  <si>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</si>
  <si>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</si>
  <si>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</si>
  <si>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</si>
  <si>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</si>
  <si>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</si>
  <si>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</si>
  <si>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</si>
  <si>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</si>
  <si>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</si>
  <si>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</si>
  <si>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</si>
  <si>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</si>
  <si>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</si>
  <si>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</si>
  <si>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</si>
  <si>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</si>
  <si>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</si>
  <si>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</si>
  <si>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</si>
  <si>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</si>
  <si>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</si>
  <si>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</si>
  <si>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</si>
  <si>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</si>
  <si>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</si>
  <si>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</si>
  <si>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</si>
  <si>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</si>
  <si>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</si>
  <si>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</si>
  <si>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</si>
  <si>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</si>
  <si>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</si>
  <si>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</si>
  <si>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</si>
  <si>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</si>
  <si>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</si>
  <si>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</si>
  <si>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</si>
  <si>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</si>
  <si>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</si>
  <si>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</si>
  <si>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</si>
  <si>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</si>
  <si>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</si>
  <si>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</si>
  <si>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</si>
  <si>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</si>
  <si>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</si>
  <si>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</si>
  <si>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</si>
  <si>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</si>
  <si>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</si>
  <si>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</si>
  <si>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</si>
  <si>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</si>
  <si>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</si>
  <si>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</si>
  <si>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</si>
  <si>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</si>
  <si>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</si>
  <si>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</si>
  <si>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</si>
  <si>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</si>
  <si>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</si>
  <si>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</si>
  <si>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</si>
  <si>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</si>
  <si>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</si>
  <si>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</si>
  <si>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</si>
  <si>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</si>
  <si>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</si>
  <si>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</si>
  <si>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</si>
  <si>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</si>
  <si>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</si>
  <si>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</si>
  <si>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</si>
  <si>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</si>
  <si>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</si>
  <si>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</si>
  <si>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</si>
  <si>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</si>
  <si>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</si>
  <si>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</si>
  <si>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</si>
  <si>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</si>
  <si>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</si>
  <si>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</si>
  <si>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</si>
  <si>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</si>
  <si>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</si>
  <si>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</si>
  <si>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</si>
  <si>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</si>
  <si>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</si>
  <si>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</si>
  <si>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</si>
  <si>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</si>
  <si>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</si>
  <si>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</si>
  <si>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</si>
  <si>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</si>
  <si>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</si>
  <si>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</si>
  <si>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</si>
  <si>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</si>
  <si>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</si>
  <si>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</si>
  <si>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</si>
  <si>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</si>
  <si>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</si>
  <si>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</si>
  <si>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</si>
  <si>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</si>
  <si>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</si>
  <si>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</si>
  <si>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</si>
  <si>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</si>
  <si>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</si>
  <si>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</si>
  <si>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</si>
  <si>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</si>
  <si>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</si>
  <si>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</si>
  <si>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</si>
  <si>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</si>
  <si>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</si>
  <si>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</si>
  <si>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</si>
  <si>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</si>
  <si>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</si>
  <si>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</si>
  <si>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</si>
  <si>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</si>
  <si>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</si>
  <si>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</si>
  <si>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</si>
  <si>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</si>
  <si>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</si>
  <si>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</si>
  <si>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</si>
  <si>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</si>
  <si>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</si>
  <si>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</si>
  <si>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</si>
  <si>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</si>
  <si>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</si>
  <si>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</si>
  <si>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</si>
  <si>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</si>
  <si>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</si>
  <si>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</si>
  <si>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</si>
  <si>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</si>
  <si>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</si>
  <si>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</si>
  <si>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</si>
  <si>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</si>
  <si>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</si>
  <si>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</si>
  <si>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</si>
  <si>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</si>
  <si>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</si>
  <si>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</si>
  <si>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</si>
  <si>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</si>
  <si>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</si>
  <si>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</si>
  <si>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</si>
  <si>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</si>
  <si>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</si>
  <si>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</si>
  <si>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</si>
  <si>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</si>
  <si>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</si>
  <si>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</si>
  <si>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</si>
  <si>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</si>
  <si>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</si>
  <si>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</si>
  <si>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</si>
  <si>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</si>
  <si>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</si>
  <si>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</si>
  <si>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</si>
  <si>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</si>
  <si>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</si>
  <si>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</si>
  <si>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</si>
  <si>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</si>
  <si>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</si>
  <si>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</si>
  <si>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</si>
  <si>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</si>
  <si>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</si>
  <si>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</si>
  <si>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</si>
  <si>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</si>
  <si>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</si>
  <si>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</si>
  <si>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</si>
  <si>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</si>
  <si>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</si>
  <si>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</si>
  <si>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</si>
  <si>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</si>
  <si>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</si>
  <si>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</si>
  <si>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</si>
  <si>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</si>
  <si>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</si>
  <si>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</si>
  <si>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</si>
  <si>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</si>
  <si>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</si>
  <si>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</si>
  <si>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</si>
  <si>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</si>
  <si>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</si>
  <si>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</si>
  <si>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</si>
  <si>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</si>
  <si>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</si>
  <si>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</si>
  <si>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</si>
  <si>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</si>
  <si>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</si>
  <si>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</si>
  <si>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</si>
  <si>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</si>
  <si>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</si>
  <si>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</si>
  <si>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</si>
  <si>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</si>
  <si>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</si>
  <si>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</si>
  <si>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</si>
  <si>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</si>
  <si>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</si>
  <si>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</si>
  <si>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</si>
  <si>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</si>
  <si>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</si>
  <si>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</si>
  <si>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</si>
  <si>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</si>
  <si>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</si>
  <si>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</si>
  <si>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</si>
  <si>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</si>
  <si>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</si>
  <si>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</si>
  <si>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</si>
  <si>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</si>
  <si>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</si>
  <si>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</si>
  <si>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</si>
  <si>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</si>
  <si>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</si>
  <si>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</si>
  <si>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</si>
  <si>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</si>
  <si>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</si>
  <si>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</si>
  <si>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</si>
  <si>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</si>
  <si>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</si>
  <si>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</si>
  <si>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</si>
  <si>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</si>
  <si>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</si>
  <si>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</si>
  <si>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</si>
  <si>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</si>
  <si>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</si>
  <si>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</si>
  <si>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</si>
  <si>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</si>
  <si>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</si>
  <si>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</si>
  <si>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</si>
  <si>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</si>
  <si>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</si>
  <si>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</si>
  <si>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</si>
  <si>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</si>
  <si>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</si>
  <si>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</si>
  <si>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</si>
  <si>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</si>
  <si>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</si>
  <si>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</si>
  <si>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</si>
  <si>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</si>
  <si>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</si>
  <si>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</si>
  <si>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</si>
  <si>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</si>
  <si>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</si>
  <si>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</si>
  <si>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</si>
  <si>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</si>
  <si>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</si>
  <si>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</si>
  <si>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</si>
  <si>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</si>
  <si>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</si>
  <si>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</si>
  <si>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</si>
  <si>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</si>
  <si>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</si>
  <si>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</si>
  <si>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</si>
  <si>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</si>
  <si>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</si>
  <si>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</si>
  <si>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</si>
  <si>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</si>
  <si>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</si>
  <si>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</si>
  <si>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</si>
  <si>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</si>
  <si>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</si>
  <si>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</si>
  <si>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</si>
  <si>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</si>
  <si>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</si>
  <si>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</si>
  <si>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</si>
  <si>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</si>
  <si>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</si>
  <si>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</si>
  <si>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</si>
  <si>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</si>
  <si>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</si>
  <si>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</si>
  <si>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</si>
  <si>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</si>
  <si>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</si>
  <si>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</si>
  <si>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</si>
  <si>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</si>
  <si>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</si>
  <si>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</si>
  <si>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</si>
  <si>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</si>
  <si>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</si>
  <si>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</si>
  <si>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</si>
  <si>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</si>
  <si>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</si>
  <si>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</si>
  <si>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</si>
  <si>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</si>
  <si>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</si>
  <si>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</si>
  <si>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</si>
  <si>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</si>
  <si>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</si>
  <si>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</si>
  <si>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</si>
  <si>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</si>
  <si>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</si>
  <si>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</si>
  <si>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</si>
  <si>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</si>
  <si>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</si>
  <si>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</si>
  <si>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</si>
  <si>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</si>
  <si>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</si>
  <si>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</si>
  <si>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</si>
  <si>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</si>
  <si>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</si>
  <si>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</si>
  <si>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</si>
  <si>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</si>
  <si>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</si>
  <si>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</si>
  <si>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</si>
  <si>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</si>
  <si>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</si>
  <si>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</si>
  <si>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</si>
  <si>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</si>
  <si>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</si>
  <si>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</si>
  <si>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</si>
  <si>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</si>
  <si>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</si>
  <si>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</si>
  <si>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</si>
  <si>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</si>
  <si>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</si>
  <si>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</si>
  <si>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</si>
  <si>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</si>
  <si>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</si>
  <si>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</si>
  <si>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</si>
  <si>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</si>
  <si>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</si>
  <si>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</si>
  <si>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</si>
  <si>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</si>
  <si>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</si>
  <si>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</si>
  <si>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</si>
  <si>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</si>
  <si>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</si>
  <si>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</si>
  <si>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</si>
  <si>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</si>
  <si>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</si>
  <si>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</si>
  <si>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</si>
  <si>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</si>
  <si>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</si>
  <si>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</si>
  <si>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</si>
  <si>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</si>
  <si>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</si>
  <si>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</si>
  <si>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</si>
  <si>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</si>
  <si>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</si>
  <si>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</si>
  <si>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</si>
  <si>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</si>
  <si>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</si>
  <si>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</si>
  <si>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</si>
  <si>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</si>
  <si>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</si>
  <si>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</si>
  <si>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</si>
  <si>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</si>
  <si>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</si>
  <si>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</si>
  <si>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</si>
  <si>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</si>
  <si>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</si>
  <si>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</si>
  <si>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</si>
  <si>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</si>
  <si>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</si>
  <si>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</si>
  <si>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</si>
  <si>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</si>
  <si>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</si>
  <si>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</si>
  <si>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</si>
  <si>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</si>
  <si>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</si>
  <si>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</si>
  <si>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</si>
  <si>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</si>
  <si>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</si>
  <si>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</si>
  <si>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</si>
  <si>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</si>
  <si>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</si>
  <si>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</si>
  <si>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</si>
  <si>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</si>
  <si>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</si>
  <si>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</si>
  <si>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</si>
  <si>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</si>
  <si>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</si>
  <si>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</si>
  <si>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</si>
  <si>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</si>
  <si>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</si>
  <si>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</si>
  <si>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</si>
  <si>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</si>
  <si>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</si>
  <si>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</si>
  <si>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</si>
  <si>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</si>
  <si>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</si>
  <si>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</si>
  <si>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</si>
  <si>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</si>
  <si>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</si>
  <si>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</si>
  <si>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</si>
  <si>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</si>
  <si>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</si>
  <si>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</si>
  <si>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</si>
  <si>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</si>
  <si>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</si>
  <si>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</si>
  <si>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</si>
  <si>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</si>
  <si>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</si>
  <si>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</si>
  <si>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</si>
  <si>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</si>
  <si>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</si>
  <si>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</si>
  <si>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</si>
  <si>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</si>
  <si>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</si>
  <si>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</si>
  <si>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</si>
  <si>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</si>
  <si>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</si>
  <si>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</si>
  <si>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</si>
  <si>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</si>
  <si>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</si>
  <si>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</si>
  <si>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</si>
  <si>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</si>
  <si>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</si>
  <si>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</si>
  <si>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</si>
  <si>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</si>
  <si>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</si>
  <si>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</si>
  <si>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</si>
  <si>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</si>
  <si>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</si>
  <si>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</si>
  <si>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</si>
  <si>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</si>
  <si>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</si>
  <si>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</si>
  <si>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</si>
  <si>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</si>
  <si>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</si>
  <si>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</si>
  <si>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</si>
  <si>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</si>
  <si>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</si>
  <si>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</si>
  <si>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</si>
  <si>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</si>
  <si>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</si>
  <si>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</si>
  <si>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</si>
  <si>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</si>
  <si>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</si>
  <si>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</si>
  <si>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</si>
  <si>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</si>
  <si>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</si>
  <si>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</si>
  <si>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</si>
  <si>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</si>
  <si>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</si>
  <si>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</si>
  <si>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</si>
  <si>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</si>
  <si>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</si>
  <si>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</si>
  <si>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</si>
  <si>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</si>
  <si>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</si>
  <si>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</si>
  <si>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</si>
  <si>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</si>
  <si>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</si>
  <si>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</si>
  <si>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</si>
  <si>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</si>
  <si>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</si>
  <si>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</si>
  <si>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</si>
  <si>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</si>
  <si>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</si>
  <si>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</si>
  <si>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</si>
  <si>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</si>
  <si>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</si>
  <si>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</si>
  <si>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</si>
  <si>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</si>
  <si>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</si>
  <si>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</si>
  <si>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</si>
  <si>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</si>
  <si>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</si>
  <si>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</si>
  <si>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</si>
  <si>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</si>
  <si>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</si>
  <si>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</si>
  <si>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</si>
  <si>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</si>
  <si>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</si>
  <si>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</si>
  <si>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</si>
  <si>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</si>
  <si>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</si>
  <si>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</si>
  <si>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</si>
  <si>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</si>
  <si>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</si>
  <si>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</si>
  <si>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</si>
  <si>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</si>
  <si>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</si>
  <si>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</si>
  <si>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</si>
  <si>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</si>
  <si>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</si>
  <si>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</si>
  <si>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</si>
  <si>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</si>
  <si>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</si>
  <si>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</si>
  <si>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</si>
  <si>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</si>
  <si>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</si>
  <si>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</si>
  <si>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</si>
  <si>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</si>
  <si>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</si>
  <si>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</si>
  <si>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</si>
  <si>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</si>
  <si>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</si>
  <si>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</si>
  <si>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</si>
  <si>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</si>
  <si>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</si>
  <si>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</si>
  <si>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</si>
  <si>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</si>
  <si>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</si>
  <si>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</si>
  <si>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</si>
  <si>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</si>
  <si>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</si>
  <si>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</si>
  <si>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</si>
  <si>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</si>
  <si>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</si>
  <si>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</si>
  <si>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</si>
  <si>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</si>
  <si>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</si>
  <si>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</si>
  <si>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</si>
  <si>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</si>
  <si>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</si>
  <si>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</si>
  <si>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</si>
  <si>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</si>
  <si>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</si>
  <si>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</si>
  <si>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</si>
  <si>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</si>
  <si>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</si>
  <si>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</si>
  <si>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</si>
  <si>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</si>
  <si>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</si>
  <si>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</si>
  <si>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</si>
  <si>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</si>
  <si>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</si>
  <si>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</si>
  <si>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</si>
  <si>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</si>
  <si>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</si>
  <si>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</si>
  <si>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</si>
  <si>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</si>
  <si>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</si>
  <si>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</si>
  <si>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</si>
  <si>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</si>
  <si>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</si>
  <si>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</si>
  <si>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</si>
  <si>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</si>
  <si>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</si>
  <si>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</si>
  <si>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</si>
  <si>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</si>
  <si>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</si>
  <si>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</si>
  <si>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</si>
  <si>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</si>
  <si>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</si>
  <si>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</si>
  <si>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</si>
  <si>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</si>
  <si>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</si>
  <si>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</si>
  <si>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</si>
  <si>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</si>
  <si>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</si>
  <si>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</si>
  <si>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</si>
  <si>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</si>
  <si>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</si>
  <si>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</si>
  <si>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</si>
  <si>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</si>
  <si>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</si>
  <si>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</si>
  <si>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</si>
  <si>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</si>
  <si>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</si>
  <si>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</si>
  <si>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</si>
  <si>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</si>
  <si>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</si>
  <si>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</si>
  <si>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</si>
  <si>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</si>
  <si>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</si>
  <si>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</si>
  <si>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</si>
  <si>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</si>
  <si>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</si>
  <si>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</si>
  <si>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</si>
  <si>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</si>
  <si>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</si>
  <si>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</si>
  <si>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</si>
  <si>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</si>
  <si>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</si>
  <si>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</si>
  <si>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</si>
  <si>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</si>
  <si>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</si>
  <si>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</si>
  <si>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</si>
  <si>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</si>
  <si>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</si>
  <si>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</si>
  <si>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</si>
  <si>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</si>
  <si>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</si>
  <si>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</si>
  <si>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</si>
  <si>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</si>
  <si>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</si>
  <si>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</si>
  <si>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</si>
  <si>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</si>
  <si>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</si>
  <si>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</si>
  <si>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</si>
  <si>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</si>
  <si>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</si>
  <si>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</si>
  <si>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</si>
  <si>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</si>
  <si>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</si>
  <si>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</si>
  <si>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</si>
  <si>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</si>
  <si>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</si>
  <si>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</si>
  <si>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</si>
  <si>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</si>
  <si>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</si>
  <si>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</si>
  <si>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</si>
  <si>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</si>
  <si>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</si>
  <si>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</si>
  <si>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</si>
  <si>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</si>
  <si>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</si>
  <si>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</si>
  <si>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</si>
  <si>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</si>
  <si>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</si>
  <si>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</si>
  <si>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</si>
  <si>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</si>
  <si>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</si>
  <si>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</si>
  <si>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</si>
  <si>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</si>
  <si>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</si>
  <si>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</si>
  <si>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</si>
  <si>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</si>
  <si>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</si>
  <si>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</si>
  <si>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</si>
  <si>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</si>
  <si>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</si>
  <si>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</si>
  <si>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</si>
  <si>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</si>
  <si>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</si>
  <si>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</si>
  <si>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</si>
  <si>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</si>
  <si>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</si>
  <si>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</si>
  <si>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</si>
  <si>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</si>
  <si>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</si>
  <si>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</si>
  <si>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</si>
  <si>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</si>
  <si>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</si>
  <si>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</si>
  <si>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</si>
  <si>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</si>
  <si>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</si>
  <si>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</si>
  <si>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</si>
  <si>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</si>
  <si>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</si>
  <si>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</si>
  <si>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</si>
  <si>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</si>
  <si>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</si>
  <si>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</si>
  <si>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</si>
  <si>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</si>
  <si>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</si>
  <si>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</si>
  <si>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</si>
  <si>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</si>
  <si>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</si>
  <si>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</si>
  <si>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</si>
  <si>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</si>
  <si>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</si>
  <si>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</si>
  <si>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</si>
  <si>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</si>
  <si>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</si>
  <si>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</si>
  <si>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</si>
  <si>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</si>
  <si>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</si>
  <si>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</si>
  <si>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</si>
  <si>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</si>
  <si>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</si>
  <si>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</si>
  <si>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</si>
  <si>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</si>
  <si>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</si>
  <si>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</si>
  <si>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</si>
  <si>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</si>
  <si>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</si>
  <si>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</si>
  <si>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</si>
  <si>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</si>
  <si>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</si>
  <si>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</si>
  <si>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</si>
  <si>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</si>
  <si>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</si>
  <si>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</si>
  <si>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</si>
  <si>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</si>
  <si>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</si>
  <si>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</si>
  <si>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</si>
  <si>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</si>
  <si>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</si>
  <si>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</si>
  <si>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</si>
  <si>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</si>
  <si>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</si>
  <si>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</si>
  <si>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</si>
  <si>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</si>
  <si>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</si>
  <si>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</si>
  <si>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</si>
  <si>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</si>
  <si>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</si>
  <si>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</si>
  <si>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</si>
  <si>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</si>
  <si>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</si>
  <si>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</si>
  <si>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</si>
  <si>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</si>
  <si>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</si>
  <si>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</si>
  <si>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</si>
  <si>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</si>
  <si>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</si>
  <si>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</si>
  <si>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</si>
  <si>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</si>
  <si>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</si>
  <si>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</si>
  <si>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</si>
  <si>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</si>
  <si>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</si>
  <si>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</si>
  <si>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</si>
  <si>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</si>
  <si>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</si>
  <si>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</si>
  <si>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</si>
  <si>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</si>
  <si>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</si>
  <si>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</si>
  <si>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</si>
  <si>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</si>
  <si>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</si>
  <si>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</si>
  <si>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</si>
  <si>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</si>
  <si>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</si>
  <si>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</si>
  <si>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</si>
  <si>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</si>
  <si>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</si>
  <si>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</si>
  <si>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</si>
  <si>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</si>
  <si>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</si>
  <si>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</si>
  <si>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</si>
  <si>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</si>
  <si>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</si>
  <si>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</si>
  <si>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</si>
  <si>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</si>
  <si>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</si>
  <si>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</si>
  <si>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</si>
  <si>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</si>
  <si>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</si>
  <si>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</si>
  <si>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</si>
  <si>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</si>
  <si>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</si>
  <si>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</si>
  <si>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</si>
  <si>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</si>
  <si>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</si>
  <si>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</si>
  <si>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</si>
  <si>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</si>
  <si>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</si>
  <si>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</si>
  <si>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</si>
  <si>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</si>
  <si>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</si>
  <si>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</si>
  <si>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</si>
  <si>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</si>
  <si>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</si>
  <si>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</si>
  <si>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</si>
  <si>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</si>
  <si>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</si>
  <si>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</si>
  <si>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</si>
  <si>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</si>
  <si>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</si>
  <si>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</si>
  <si>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</si>
  <si>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</si>
  <si>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</si>
  <si>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</si>
  <si>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</si>
  <si>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</si>
  <si>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</si>
  <si>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</si>
  <si>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</si>
  <si>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</si>
  <si>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</si>
  <si>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</si>
  <si>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</si>
  <si>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</si>
  <si>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</si>
  <si>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</si>
  <si>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</si>
  <si>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</si>
  <si>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</si>
  <si>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</si>
  <si>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</si>
  <si>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</si>
  <si>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</si>
  <si>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</si>
  <si>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</si>
  <si>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</si>
  <si>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</si>
  <si>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</si>
  <si>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</si>
  <si>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</si>
  <si>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</si>
  <si>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</si>
  <si>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</si>
  <si>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</si>
  <si>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</si>
  <si>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</si>
  <si>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</si>
  <si>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</si>
  <si>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</si>
  <si>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</si>
  <si>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</si>
  <si>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</si>
  <si>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</si>
  <si>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</si>
  <si>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</si>
  <si>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</si>
  <si>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</si>
  <si>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</si>
  <si>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</si>
  <si>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</si>
  <si>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</si>
  <si>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</si>
  <si>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</si>
  <si>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</si>
  <si>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</si>
  <si>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</si>
  <si>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</si>
  <si>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</si>
  <si>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</si>
  <si>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</si>
  <si>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</si>
  <si>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</si>
  <si>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</si>
  <si>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</si>
  <si>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</si>
  <si>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</si>
  <si>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</si>
  <si>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</si>
  <si>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</si>
  <si>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</si>
  <si>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</si>
  <si>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</si>
  <si>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</si>
  <si>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</si>
  <si>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</si>
  <si>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</si>
  <si>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</si>
  <si>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</si>
  <si>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</si>
  <si>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</si>
  <si>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</si>
  <si>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</si>
  <si>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</si>
  <si>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</si>
  <si>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</si>
  <si>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</si>
  <si>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</si>
  <si>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</si>
  <si>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</si>
  <si>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</si>
  <si>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</si>
  <si>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</si>
  <si>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</si>
  <si>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</si>
  <si>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</si>
  <si>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</si>
  <si>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</si>
  <si>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</si>
  <si>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</si>
  <si>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</si>
  <si>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</si>
  <si>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</si>
  <si>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</si>
  <si>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</si>
  <si>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</si>
  <si>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</si>
  <si>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</si>
  <si>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</si>
  <si>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</si>
  <si>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</si>
  <si>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</si>
  <si>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</si>
  <si>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</si>
  <si>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</si>
  <si>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</si>
  <si>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</si>
  <si>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</si>
  <si>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</si>
  <si>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</si>
  <si>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</si>
  <si>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</si>
  <si>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</si>
  <si>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</si>
  <si>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</si>
  <si>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</si>
  <si>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</si>
  <si>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</si>
  <si>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</si>
  <si>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</si>
  <si>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</si>
  <si>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</si>
  <si>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</si>
  <si>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</si>
  <si>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</si>
  <si>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</si>
  <si>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</si>
  <si>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</si>
  <si>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</si>
  <si>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</si>
  <si>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</si>
  <si>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</si>
  <si>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</si>
  <si>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</si>
  <si>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</si>
  <si>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</si>
  <si>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</si>
  <si>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</si>
  <si>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</si>
  <si>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</si>
  <si>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</si>
  <si>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</si>
  <si>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</si>
  <si>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</si>
  <si>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</si>
  <si>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</si>
  <si>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</si>
  <si>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</si>
  <si>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</si>
  <si>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</si>
  <si>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</si>
  <si>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</si>
  <si>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</si>
  <si>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</si>
  <si>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</si>
  <si>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</si>
  <si>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</si>
  <si>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</si>
  <si>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</si>
  <si>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</si>
  <si>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</si>
  <si>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</si>
  <si>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</si>
  <si>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</si>
  <si>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</si>
  <si>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</si>
  <si>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</si>
  <si>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</si>
  <si>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</si>
  <si>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</si>
  <si>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</si>
  <si>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</si>
  <si>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</si>
  <si>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</si>
  <si>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</si>
  <si>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</si>
  <si>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</si>
  <si>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</si>
  <si>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</si>
  <si>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</si>
  <si>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</si>
  <si>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</si>
  <si>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</si>
  <si>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</si>
  <si>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</si>
  <si>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</si>
  <si>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</si>
  <si>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</si>
  <si>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</si>
  <si>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</si>
  <si>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</si>
  <si>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</si>
  <si>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</si>
  <si>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</si>
  <si>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</si>
  <si>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</si>
  <si>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</si>
  <si>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</si>
  <si>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</si>
  <si>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</si>
  <si>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</si>
  <si>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</si>
  <si>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</si>
  <si>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</si>
  <si>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</si>
  <si>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</si>
  <si>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</si>
  <si>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</si>
  <si>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</si>
  <si>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</si>
  <si>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</si>
  <si>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</si>
  <si>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</si>
  <si>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</si>
  <si>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</si>
  <si>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</si>
  <si>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</si>
  <si>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</si>
  <si>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</si>
  <si>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</si>
  <si>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</si>
  <si>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</si>
  <si>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</si>
  <si>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</si>
  <si>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</si>
  <si>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</si>
  <si>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</si>
  <si>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</si>
  <si>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</si>
  <si>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</si>
  <si>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</si>
  <si>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</si>
  <si>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</si>
  <si>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</si>
  <si>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</si>
  <si>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</si>
  <si>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</si>
  <si>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</si>
  <si>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</si>
  <si>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</si>
  <si>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</si>
  <si>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</si>
  <si>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</si>
  <si>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</si>
  <si>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</si>
  <si>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</si>
  <si>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</si>
  <si>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</si>
  <si>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</si>
  <si>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</si>
  <si>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</si>
  <si>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</si>
  <si>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</si>
  <si>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</si>
  <si>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</si>
  <si>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</si>
  <si>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</si>
  <si>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</si>
  <si>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</si>
  <si>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</si>
  <si>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</si>
  <si>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</si>
  <si>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</si>
  <si>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</si>
  <si>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</si>
  <si>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</si>
  <si>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</si>
  <si>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</si>
  <si>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</si>
  <si>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</si>
  <si>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</si>
  <si>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</si>
  <si>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</si>
  <si>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</si>
  <si>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</si>
  <si>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</si>
  <si>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</si>
  <si>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</si>
  <si>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</si>
  <si>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</si>
  <si>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</si>
  <si>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</si>
  <si>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</si>
  <si>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</si>
  <si>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</si>
  <si>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</si>
  <si>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</si>
  <si>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</si>
  <si>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</si>
  <si>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</si>
  <si>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</si>
  <si>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</si>
  <si>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</si>
  <si>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</si>
  <si>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</si>
  <si>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</si>
  <si>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</si>
  <si>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</si>
  <si>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</si>
  <si>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</si>
  <si>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</si>
  <si>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</si>
  <si>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</si>
  <si>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</si>
  <si>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</si>
  <si>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</si>
  <si>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</si>
  <si>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</si>
  <si>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</si>
  <si>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</si>
  <si>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</si>
  <si>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</si>
  <si>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</si>
  <si>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</si>
  <si>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</si>
  <si>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</si>
  <si>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</si>
  <si>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</si>
  <si>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</si>
  <si>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</si>
  <si>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</si>
  <si>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</si>
  <si>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</si>
  <si>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</si>
  <si>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</si>
  <si>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</si>
  <si>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</si>
  <si>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</si>
  <si>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</si>
  <si>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</si>
  <si>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</si>
  <si>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</si>
  <si>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</si>
  <si>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</si>
  <si>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</si>
  <si>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</si>
  <si>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</si>
  <si>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</si>
  <si>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</si>
  <si>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</si>
  <si>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</si>
  <si>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</si>
  <si>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</si>
  <si>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</si>
  <si>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</si>
  <si>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</si>
  <si>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</si>
  <si>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</si>
  <si>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</si>
  <si>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</si>
  <si>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</si>
  <si>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</si>
  <si>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</si>
  <si>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</si>
  <si>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</si>
  <si>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</si>
  <si>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</si>
  <si>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</si>
  <si>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</si>
  <si>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</si>
  <si>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</si>
  <si>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</si>
  <si>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</si>
  <si>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</si>
  <si>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</si>
  <si>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</si>
  <si>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</si>
  <si>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</si>
  <si>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</si>
  <si>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</si>
  <si>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</si>
  <si>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</si>
  <si>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</si>
  <si>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</si>
  <si>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</si>
  <si>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</si>
  <si>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</si>
  <si>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</si>
  <si>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</si>
  <si>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</si>
  <si>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</si>
  <si>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</si>
  <si>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</si>
  <si>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</si>
  <si>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</si>
  <si>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</si>
  <si>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</si>
  <si>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</si>
  <si>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</si>
  <si>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</si>
  <si>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</si>
  <si>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</si>
  <si>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</si>
  <si>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</si>
  <si>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</si>
  <si>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</si>
  <si>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</si>
  <si>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</si>
  <si>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</si>
  <si>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</si>
  <si>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</si>
  <si>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</si>
  <si>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</si>
  <si>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</si>
  <si>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</si>
  <si>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</si>
  <si>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</si>
  <si>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</si>
  <si>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</si>
  <si>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</si>
  <si>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</si>
  <si>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</si>
  <si>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</si>
  <si>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</si>
  <si>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</si>
  <si>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</si>
  <si>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</si>
  <si>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</si>
  <si>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</si>
  <si>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</si>
  <si>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</si>
  <si>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</si>
  <si>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</si>
  <si>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</si>
  <si>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</si>
  <si>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</si>
  <si>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</si>
  <si>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</si>
  <si>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</si>
  <si>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</si>
  <si>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</si>
  <si>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</si>
  <si>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</si>
  <si>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</si>
  <si>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</si>
  <si>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</si>
  <si>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</si>
  <si>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</si>
  <si>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</si>
  <si>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</si>
  <si>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</si>
  <si>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</si>
  <si>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</si>
  <si>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</si>
  <si>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</si>
  <si>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</si>
  <si>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</si>
  <si>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</si>
  <si>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</si>
  <si>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</si>
  <si>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</si>
  <si>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</si>
  <si>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</si>
  <si>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</si>
  <si>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</si>
  <si>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</si>
  <si>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</si>
  <si>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</si>
  <si>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</si>
  <si>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</si>
  <si>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</si>
  <si>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</si>
  <si>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</si>
  <si>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</si>
  <si>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</si>
  <si>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</si>
  <si>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</si>
  <si>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</si>
  <si>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</si>
  <si>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</si>
  <si>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</si>
  <si>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</si>
  <si>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</si>
  <si>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</si>
  <si>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</si>
  <si>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</si>
  <si>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</si>
  <si>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</si>
  <si>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</si>
  <si>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</si>
  <si>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</si>
  <si>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</si>
  <si>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</si>
  <si>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</si>
  <si>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</si>
  <si>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</si>
  <si>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</si>
  <si>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</si>
  <si>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</si>
  <si>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</si>
  <si>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</si>
  <si>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</si>
  <si>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</si>
  <si>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</si>
  <si>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</si>
  <si>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</si>
  <si>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</si>
  <si>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</si>
  <si>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</si>
  <si>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</si>
  <si>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</si>
  <si>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</si>
  <si>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</si>
  <si>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</si>
  <si>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</si>
  <si>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</si>
  <si>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</si>
  <si>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</si>
  <si>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</si>
  <si>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</si>
  <si>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</si>
  <si>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</si>
  <si>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</si>
  <si>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</si>
  <si>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</si>
  <si>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</si>
  <si>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</si>
  <si>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</si>
  <si>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</si>
  <si>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</si>
  <si>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</si>
  <si>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</si>
  <si>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</si>
  <si>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</si>
  <si>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</si>
  <si>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</si>
  <si>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</si>
  <si>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</si>
  <si>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</si>
  <si>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</si>
  <si>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</si>
  <si>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</si>
  <si>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</si>
  <si>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</si>
  <si>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</si>
  <si>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</si>
  <si>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</si>
  <si>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</si>
  <si>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</si>
  <si>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</si>
  <si>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</si>
  <si>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</si>
  <si>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</si>
  <si>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</si>
  <si>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</si>
  <si>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</si>
  <si>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</si>
  <si>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</si>
  <si>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</si>
  <si>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</si>
  <si>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</si>
  <si>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</si>
  <si>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</si>
  <si>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</si>
  <si>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</si>
  <si>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</si>
  <si>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</si>
  <si>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</si>
  <si>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</si>
  <si>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</si>
  <si>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</si>
  <si>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</si>
  <si>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</si>
  <si>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</si>
  <si>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</si>
  <si>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</si>
  <si>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</si>
  <si>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</si>
  <si>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</si>
  <si>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</si>
  <si>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</si>
  <si>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</si>
  <si>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</si>
  <si>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</si>
  <si>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</si>
  <si>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</si>
  <si>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</si>
  <si>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</si>
  <si>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</si>
  <si>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</si>
  <si>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</si>
  <si>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</si>
  <si>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</si>
  <si>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</si>
  <si>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</si>
  <si>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</si>
  <si>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</si>
  <si>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</si>
  <si>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</si>
  <si>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</si>
  <si>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</si>
  <si>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</si>
  <si>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</si>
  <si>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</si>
  <si>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</si>
  <si>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</si>
  <si>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</si>
  <si>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</si>
  <si>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</si>
  <si>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</si>
  <si>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</si>
  <si>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</si>
  <si>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</si>
  <si>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</si>
  <si>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</si>
  <si>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</si>
  <si>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</si>
  <si>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</si>
  <si>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</si>
  <si>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</si>
  <si>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</si>
  <si>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</si>
  <si>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</si>
  <si>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</si>
  <si>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</si>
  <si>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</si>
  <si>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</si>
  <si>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</si>
  <si>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</si>
  <si>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</si>
  <si>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</si>
  <si>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</si>
  <si>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</si>
  <si>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</si>
  <si>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</si>
  <si>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</si>
  <si>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</si>
  <si>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</si>
  <si>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</si>
  <si>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</si>
  <si>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</si>
  <si>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</si>
  <si>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</si>
  <si>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</si>
  <si>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</si>
  <si>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</si>
  <si>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</si>
  <si>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</si>
  <si>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</si>
  <si>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</si>
  <si>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</si>
  <si>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</si>
  <si>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</si>
  <si>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</si>
  <si>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</si>
  <si>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</si>
  <si>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</si>
  <si>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</si>
  <si>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</si>
  <si>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</si>
  <si>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</si>
  <si>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</si>
  <si>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</si>
  <si>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</si>
  <si>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</si>
  <si>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</si>
  <si>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</si>
  <si>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</si>
  <si>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</si>
  <si>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</si>
  <si>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</si>
  <si>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</si>
  <si>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</si>
  <si>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</si>
  <si>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</si>
  <si>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</si>
  <si>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</si>
  <si>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</si>
  <si>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</si>
  <si>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</si>
  <si>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</si>
  <si>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</si>
  <si>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</si>
  <si>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</si>
  <si>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</si>
  <si>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</si>
  <si>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</si>
  <si>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</si>
  <si>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</si>
  <si>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</si>
  <si>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</si>
  <si>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</si>
  <si>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</si>
  <si>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</si>
  <si>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</si>
  <si>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</si>
  <si>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</si>
  <si>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</si>
  <si>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</si>
  <si>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</si>
  <si>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</si>
  <si>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</si>
  <si>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</si>
  <si>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</si>
  <si>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</si>
  <si>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</si>
  <si>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</si>
  <si>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</si>
  <si>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</si>
  <si>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</si>
  <si>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</si>
  <si>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</si>
  <si>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</si>
  <si>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</si>
  <si>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</si>
  <si>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</si>
  <si>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</si>
  <si>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</si>
  <si>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</si>
  <si>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</si>
  <si>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</si>
  <si>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</si>
  <si>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</si>
  <si>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</si>
  <si>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</si>
  <si>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</si>
  <si>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</si>
  <si>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</si>
  <si>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</si>
  <si>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</si>
  <si>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</si>
  <si>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</si>
  <si>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</si>
  <si>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</si>
  <si>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</si>
  <si>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</si>
  <si>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</si>
  <si>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</si>
  <si>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</si>
  <si>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</si>
  <si>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</si>
  <si>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</si>
  <si>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</si>
  <si>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</si>
  <si>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</si>
  <si>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</si>
  <si>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</si>
  <si>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</si>
  <si>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</si>
  <si>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</si>
  <si>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</si>
  <si>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</si>
  <si>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</si>
  <si>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</si>
  <si>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</si>
  <si>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</si>
  <si>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</si>
  <si>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</si>
  <si>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</si>
  <si>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</si>
  <si>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</si>
  <si>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</si>
  <si>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</si>
  <si>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</si>
  <si>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</si>
  <si>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</si>
  <si>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</si>
  <si>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</si>
  <si>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</si>
  <si>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</si>
  <si>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</si>
  <si>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</si>
  <si>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</si>
  <si>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</si>
  <si>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</si>
  <si>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</si>
  <si>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</si>
  <si>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</si>
  <si>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</si>
  <si>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</si>
  <si>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</si>
  <si>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</si>
  <si>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</si>
  <si>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</si>
  <si>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</si>
  <si>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</si>
  <si>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</si>
  <si>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</si>
  <si>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</si>
  <si>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</si>
  <si>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</si>
  <si>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</si>
  <si>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</si>
  <si>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</si>
  <si>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</si>
  <si>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</si>
  <si>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</si>
  <si>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</si>
  <si>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</si>
  <si>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</si>
  <si>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</si>
  <si>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</si>
  <si>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</si>
  <si>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</si>
  <si>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</si>
  <si>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</si>
  <si>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</si>
  <si>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</si>
  <si>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</si>
  <si>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</si>
  <si>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</si>
  <si>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</si>
  <si>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</si>
  <si>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</si>
  <si>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</si>
  <si>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</si>
  <si>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</si>
  <si>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</si>
  <si>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</si>
  <si>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</si>
  <si>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</si>
  <si>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</si>
  <si>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</si>
  <si>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</si>
  <si>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</si>
  <si>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</si>
  <si>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</si>
  <si>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</si>
  <si>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</si>
  <si>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</si>
  <si>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</si>
  <si>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</si>
  <si>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</si>
  <si>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</si>
  <si>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</si>
  <si>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</si>
  <si>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</si>
  <si>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</si>
  <si>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</si>
  <si>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</si>
  <si>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</si>
  <si>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</si>
  <si>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</si>
  <si>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</si>
  <si>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</si>
  <si>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</si>
  <si>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</si>
  <si>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</si>
  <si>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</si>
  <si>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</si>
  <si>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</si>
  <si>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</si>
  <si>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</si>
  <si>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</si>
  <si>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</si>
  <si>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</si>
  <si>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</si>
  <si>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</si>
  <si>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</si>
  <si>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</si>
  <si>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</si>
  <si>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</si>
  <si>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</si>
  <si>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</si>
  <si>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</si>
  <si>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</si>
  <si>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</si>
  <si>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</si>
  <si>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</si>
  <si>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</si>
  <si>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</si>
  <si>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</si>
  <si>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</si>
  <si>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</si>
  <si>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</si>
  <si>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</si>
  <si>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</si>
  <si>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</si>
  <si>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</si>
  <si>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</si>
  <si>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</si>
  <si>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</si>
  <si>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</si>
  <si>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</si>
  <si>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</si>
  <si>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</si>
  <si>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</si>
  <si>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</si>
  <si>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</si>
  <si>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</si>
  <si>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</si>
  <si>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</si>
  <si>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</si>
  <si>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</si>
  <si>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</si>
  <si>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</si>
  <si>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</si>
  <si>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</si>
  <si>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</si>
  <si>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</si>
  <si>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</si>
  <si>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</si>
  <si>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</si>
  <si>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</si>
  <si>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</si>
  <si>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</si>
  <si>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</si>
  <si>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</si>
  <si>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</si>
  <si>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</si>
  <si>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</si>
  <si>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</si>
  <si>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</si>
  <si>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</si>
  <si>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</si>
  <si>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</si>
  <si>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</si>
  <si>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</si>
  <si>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</si>
  <si>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</si>
  <si>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</si>
  <si>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</si>
  <si>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</si>
  <si>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</si>
  <si>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</si>
  <si>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</si>
  <si>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</si>
  <si>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</si>
  <si>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</si>
  <si>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</si>
  <si>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</si>
  <si>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</si>
  <si>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</si>
  <si>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</si>
  <si>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</si>
  <si>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</si>
  <si>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</si>
  <si>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</si>
  <si>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</si>
  <si>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</si>
  <si>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</si>
  <si>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</si>
  <si>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</si>
  <si>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</si>
  <si>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</si>
  <si>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</si>
  <si>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</si>
  <si>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</si>
  <si>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</si>
  <si>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</si>
  <si>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</si>
  <si>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</si>
  <si>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</si>
  <si>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</si>
  <si>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</si>
  <si>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</si>
  <si>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</si>
  <si>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</si>
  <si>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</si>
  <si>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</si>
  <si>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</si>
  <si>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</si>
  <si>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</si>
  <si>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</si>
  <si>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</si>
  <si>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</si>
  <si>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</si>
  <si>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</si>
  <si>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</si>
  <si>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</si>
  <si>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</si>
  <si>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</si>
  <si>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</si>
  <si>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</si>
  <si>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</si>
  <si>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</si>
  <si>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</si>
  <si>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</si>
  <si>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</si>
  <si>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</si>
  <si>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</si>
  <si>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</si>
  <si>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</si>
  <si>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</si>
  <si>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</si>
  <si>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</si>
  <si>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</si>
  <si>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</si>
  <si>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</si>
  <si>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</si>
  <si>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</si>
  <si>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</si>
  <si>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</si>
  <si>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</si>
  <si>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</si>
  <si>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</si>
  <si>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</si>
  <si>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</si>
  <si>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</si>
  <si>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</si>
  <si>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</si>
  <si>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</si>
  <si>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</si>
  <si>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</si>
  <si>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</si>
  <si>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</si>
  <si>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</si>
  <si>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</si>
  <si>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</si>
  <si>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</si>
  <si>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</si>
  <si>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</si>
  <si>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</si>
  <si>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</si>
  <si>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</si>
  <si>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</si>
  <si>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</si>
  <si>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</si>
  <si>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</si>
  <si>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</si>
  <si>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</si>
  <si>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</si>
  <si>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</si>
  <si>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</si>
  <si>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</si>
  <si>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</si>
  <si>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</si>
  <si>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</si>
  <si>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</si>
  <si>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</si>
  <si>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</si>
  <si>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</si>
  <si>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</si>
  <si>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</si>
  <si>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</si>
  <si>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</si>
  <si>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</si>
  <si>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</si>
  <si>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</si>
  <si>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</si>
  <si>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</si>
  <si>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</si>
  <si>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</si>
  <si>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</si>
  <si>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</si>
  <si>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</si>
  <si>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</si>
  <si>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</si>
  <si>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</si>
  <si>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</si>
  <si>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</si>
  <si>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</si>
  <si>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</si>
  <si>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</si>
  <si>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</si>
  <si>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</si>
  <si>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</si>
  <si>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</si>
  <si>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</si>
  <si>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</si>
  <si>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</si>
  <si>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</si>
  <si>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</si>
  <si>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</si>
  <si>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</si>
  <si>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</si>
  <si>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</si>
  <si>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</si>
  <si>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</si>
  <si>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</si>
  <si>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</si>
  <si>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</si>
  <si>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</si>
  <si>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</si>
  <si>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</si>
  <si>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</si>
  <si>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</si>
  <si>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</si>
  <si>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</si>
  <si>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</si>
  <si>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</si>
  <si>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</si>
  <si>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</si>
  <si>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</si>
  <si>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</si>
  <si>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</si>
  <si>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</si>
  <si>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</si>
  <si>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</si>
  <si>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</si>
  <si>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</si>
  <si>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</si>
  <si>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</si>
  <si>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</si>
  <si>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</si>
  <si>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</si>
  <si>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</si>
  <si>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</si>
  <si>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</si>
  <si>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</si>
  <si>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</si>
  <si>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</si>
  <si>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</si>
  <si>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</si>
  <si>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</si>
  <si>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</si>
  <si>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</si>
  <si>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</si>
  <si>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</si>
  <si>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</si>
  <si>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</si>
  <si>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</si>
  <si>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</si>
  <si>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</si>
  <si>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</si>
  <si>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</si>
  <si>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</si>
  <si>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</si>
  <si>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</si>
  <si>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</si>
  <si>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</si>
  <si>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</si>
  <si>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</si>
  <si>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</si>
  <si>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</si>
  <si>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</si>
  <si>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</si>
  <si>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</si>
  <si>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</si>
  <si>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</si>
  <si>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</si>
  <si>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</si>
  <si>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</si>
  <si>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</si>
  <si>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</si>
  <si>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</si>
  <si>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</si>
  <si>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</si>
  <si>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</si>
  <si>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</si>
  <si>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</si>
  <si>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</si>
  <si>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</si>
  <si>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</si>
  <si>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</si>
  <si>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</si>
  <si>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</si>
  <si>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</si>
  <si>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</si>
  <si>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</si>
  <si>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</si>
  <si>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</si>
  <si>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</si>
  <si>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</si>
  <si>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</si>
  <si>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</si>
  <si>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</si>
  <si>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</si>
  <si>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</si>
  <si>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</si>
  <si>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</si>
  <si>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</si>
  <si>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</si>
  <si>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</si>
  <si>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</si>
  <si>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</si>
  <si>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</si>
  <si>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</si>
  <si>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</si>
  <si>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</si>
  <si>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</si>
  <si>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</si>
  <si>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</si>
  <si>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</si>
  <si>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</si>
  <si>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</si>
  <si>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</si>
  <si>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</si>
  <si>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</si>
  <si>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</si>
  <si>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</si>
  <si>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</si>
  <si>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</si>
  <si>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</si>
  <si>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</si>
  <si>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</si>
  <si>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</si>
  <si>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</si>
  <si>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</si>
  <si>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</si>
  <si>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</si>
  <si>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</si>
  <si>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</si>
  <si>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</si>
  <si>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</si>
  <si>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</si>
  <si>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</si>
  <si>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</si>
  <si>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</si>
  <si>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</si>
  <si>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</si>
  <si>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</si>
  <si>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</si>
  <si>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</si>
  <si>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</si>
  <si>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</si>
  <si>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</si>
  <si>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</si>
  <si>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</si>
  <si>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</si>
  <si>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</si>
  <si>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</si>
  <si>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</si>
  <si>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</si>
  <si>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</si>
  <si>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</si>
  <si>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</si>
  <si>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</si>
  <si>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</si>
  <si>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</si>
  <si>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</si>
  <si>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</si>
  <si>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</si>
  <si>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</si>
  <si>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</si>
  <si>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</si>
  <si>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</si>
  <si>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</si>
  <si>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</si>
  <si>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</si>
  <si>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</si>
  <si>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</si>
  <si>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</si>
  <si>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</si>
  <si>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</si>
  <si>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</si>
  <si>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</si>
  <si>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</si>
  <si>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</si>
  <si>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</si>
  <si>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</si>
  <si>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</si>
  <si>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</si>
  <si>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</si>
  <si>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</si>
  <si>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</si>
  <si>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</si>
  <si>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</si>
  <si>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</si>
  <si>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</si>
  <si>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</si>
  <si>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</si>
  <si>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</si>
  <si>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</si>
  <si>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</si>
  <si>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</si>
  <si>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</si>
  <si>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</si>
  <si>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</si>
  <si>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</si>
  <si>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</si>
  <si>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</si>
  <si>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</si>
  <si>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</si>
  <si>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</si>
  <si>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</si>
  <si>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</si>
  <si>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</si>
  <si>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</si>
  <si>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</si>
  <si>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</si>
  <si>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</si>
  <si>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</si>
  <si>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</si>
  <si>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</si>
  <si>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</si>
  <si>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</si>
  <si>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</si>
  <si>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</si>
  <si>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</si>
  <si>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</si>
  <si>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</si>
  <si>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</si>
  <si>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</si>
  <si>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</si>
  <si>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</si>
  <si>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</si>
  <si>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</si>
  <si>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</si>
  <si>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</si>
  <si>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</si>
  <si>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</si>
  <si>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</si>
  <si>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</si>
  <si>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</si>
  <si>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</si>
  <si>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</si>
  <si>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</si>
  <si>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</si>
  <si>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</si>
  <si>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</si>
  <si>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</si>
  <si>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</si>
  <si>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</si>
  <si>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</si>
  <si>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</si>
  <si>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</si>
  <si>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</si>
  <si>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</si>
  <si>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</si>
  <si>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</si>
  <si>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</si>
  <si>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</si>
  <si>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</si>
  <si>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</si>
  <si>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</si>
  <si>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</si>
  <si>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</si>
  <si>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</si>
  <si>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</si>
  <si>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</si>
  <si>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</si>
  <si>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</si>
  <si>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</si>
  <si>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</si>
  <si>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</si>
  <si>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</si>
  <si>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</si>
  <si>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</si>
  <si>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</si>
  <si>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</si>
  <si>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</si>
  <si>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</si>
  <si>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</si>
  <si>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</si>
  <si>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</si>
  <si>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</si>
  <si>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</si>
  <si>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</si>
  <si>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</si>
  <si>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</si>
  <si>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</si>
  <si>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</si>
  <si>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</si>
  <si>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</si>
  <si>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</si>
  <si>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</si>
  <si>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</si>
  <si>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</si>
  <si>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</si>
  <si>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</si>
  <si>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</si>
  <si>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</si>
  <si>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</si>
  <si>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</si>
  <si>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</si>
  <si>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</si>
  <si>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</si>
  <si>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</si>
  <si>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</si>
  <si>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</si>
  <si>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</si>
  <si>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</si>
  <si>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</si>
  <si>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</si>
  <si>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</si>
  <si>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</si>
  <si>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</si>
  <si>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</si>
  <si>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</si>
  <si>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</si>
  <si>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</si>
  <si>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</si>
  <si>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</si>
  <si>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</si>
  <si>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</si>
  <si>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</si>
  <si>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</si>
  <si>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</si>
  <si>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</si>
  <si>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</si>
  <si>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</si>
  <si>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</si>
  <si>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</si>
  <si>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</si>
  <si>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</si>
  <si>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</si>
  <si>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</si>
  <si>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</si>
  <si>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</si>
  <si>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</si>
  <si>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</si>
  <si>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</si>
  <si>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</si>
  <si>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</si>
  <si>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</si>
  <si>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</si>
  <si>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</si>
  <si>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</si>
  <si>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</si>
  <si>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</si>
  <si>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</si>
  <si>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</si>
  <si>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</si>
  <si>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</si>
  <si>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</si>
  <si>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</si>
  <si>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</si>
  <si>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</si>
  <si>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</si>
  <si>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</si>
  <si>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</si>
  <si>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</si>
  <si>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</si>
  <si>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</si>
  <si>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</si>
  <si>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</si>
  <si>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</si>
  <si>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</si>
  <si>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</si>
  <si>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</si>
  <si>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</si>
  <si>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</si>
  <si>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</si>
  <si>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</si>
  <si>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</si>
  <si>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</si>
  <si>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</si>
  <si>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</si>
  <si>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</si>
  <si>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</si>
  <si>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</si>
  <si>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</si>
  <si>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</si>
  <si>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</si>
  <si>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</si>
  <si>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</si>
  <si>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</si>
  <si>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</si>
  <si>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</si>
  <si>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</si>
  <si>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</si>
  <si>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</si>
  <si>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</si>
  <si>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</si>
  <si>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</si>
  <si>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</si>
  <si>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</si>
  <si>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</si>
  <si>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</si>
  <si>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</si>
  <si>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</si>
  <si>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</si>
  <si>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</si>
  <si>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</si>
  <si>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</si>
  <si>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</si>
  <si>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</si>
  <si>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</si>
  <si>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</si>
  <si>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</si>
  <si>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</si>
  <si>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</si>
  <si>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</si>
  <si>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</si>
  <si>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</si>
  <si>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</si>
  <si>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</si>
  <si>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</si>
  <si>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</si>
  <si>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</si>
  <si>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</si>
  <si>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</si>
  <si>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</si>
  <si>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</si>
  <si>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</si>
  <si>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</si>
  <si>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</si>
  <si>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</si>
  <si>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</si>
  <si>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</si>
  <si>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</si>
  <si>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</si>
  <si>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</si>
  <si>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</si>
  <si>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</si>
  <si>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</si>
  <si>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</si>
  <si>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</si>
  <si>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</si>
  <si>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</si>
  <si>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</si>
  <si>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</si>
  <si>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</si>
  <si>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</si>
  <si>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</si>
  <si>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</si>
  <si>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</si>
  <si>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</si>
  <si>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</si>
  <si>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</si>
  <si>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</si>
  <si>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</si>
  <si>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</si>
  <si>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</si>
  <si>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</si>
  <si>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</si>
  <si>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</si>
  <si>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</si>
  <si>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</si>
  <si>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</si>
  <si>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</si>
  <si>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</si>
  <si>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</si>
  <si>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</si>
  <si>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</si>
  <si>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</si>
  <si>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</si>
  <si>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</si>
  <si>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</si>
  <si>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</si>
  <si>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</si>
  <si>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</si>
  <si>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</si>
  <si>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</si>
  <si>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</si>
  <si>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</si>
  <si>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</si>
  <si>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</si>
  <si>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</si>
  <si>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</si>
  <si>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</si>
  <si>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</si>
  <si>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</si>
  <si>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</si>
  <si>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</si>
  <si>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</si>
  <si>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</si>
  <si>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</si>
  <si>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</si>
  <si>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</si>
  <si>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</si>
  <si>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</si>
  <si>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</si>
  <si>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</si>
  <si>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</si>
  <si>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</si>
  <si>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</si>
  <si>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</si>
  <si>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</si>
  <si>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</si>
  <si>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</si>
  <si>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</si>
  <si>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</si>
  <si>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</si>
  <si>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</si>
  <si>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</si>
  <si>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</si>
  <si>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</si>
  <si>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</si>
  <si>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</si>
  <si>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</si>
  <si>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</si>
  <si>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</si>
  <si>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</si>
  <si>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</si>
  <si>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</si>
  <si>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</si>
  <si>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</si>
  <si>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</si>
  <si>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</si>
  <si>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</si>
  <si>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</si>
  <si>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</si>
  <si>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</si>
  <si>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</si>
  <si>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</si>
  <si>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</si>
  <si>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</si>
  <si>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</si>
  <si>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</si>
  <si>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</si>
  <si>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</si>
  <si>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</si>
  <si>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</si>
  <si>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</si>
  <si>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</si>
  <si>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</si>
  <si>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</si>
  <si>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</si>
  <si>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</si>
  <si>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</si>
  <si>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</si>
  <si>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</si>
  <si>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</si>
  <si>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</si>
  <si>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</si>
  <si>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</si>
  <si>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</si>
  <si>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</si>
  <si>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</si>
  <si>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</si>
  <si>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</si>
  <si>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</si>
  <si>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</si>
  <si>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</si>
  <si>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</si>
  <si>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</si>
  <si>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</si>
  <si>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</si>
  <si>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</si>
  <si>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</si>
  <si>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</si>
  <si>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</si>
  <si>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</si>
  <si>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</si>
  <si>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</si>
  <si>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</si>
  <si>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</si>
  <si>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</si>
  <si>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</si>
  <si>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</si>
  <si>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</si>
  <si>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</si>
  <si>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</si>
  <si>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</si>
  <si>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</si>
  <si>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</si>
  <si>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</si>
  <si>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</si>
  <si>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</si>
  <si>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</si>
  <si>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</si>
  <si>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</si>
  <si>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</si>
  <si>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</si>
  <si>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</si>
  <si>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</si>
  <si>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</si>
  <si>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</si>
  <si>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</si>
  <si>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</si>
  <si>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</si>
  <si>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</si>
  <si>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</si>
  <si>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</si>
  <si>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</si>
  <si>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</si>
  <si>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</si>
  <si>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</si>
  <si>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</si>
  <si>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</si>
  <si>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</si>
  <si>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</si>
  <si>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</si>
  <si>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</si>
  <si>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</si>
  <si>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</si>
  <si>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</si>
  <si>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</si>
  <si>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</si>
  <si>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</si>
  <si>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</si>
  <si>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</si>
  <si>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</si>
  <si>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</si>
  <si>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</si>
  <si>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</si>
  <si>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</si>
  <si>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</si>
  <si>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</si>
  <si>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</si>
  <si>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</si>
  <si>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</si>
  <si>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</si>
  <si>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</si>
  <si>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</si>
  <si>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</si>
  <si>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</si>
  <si>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</si>
  <si>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</si>
  <si>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</si>
  <si>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</si>
  <si>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</si>
  <si>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</si>
  <si>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</si>
  <si>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</si>
  <si>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</si>
  <si>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</si>
  <si>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</si>
  <si>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</si>
  <si>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</si>
  <si>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</si>
  <si>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</si>
  <si>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</si>
  <si>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</si>
  <si>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</si>
  <si>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</si>
  <si>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</si>
  <si>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</si>
  <si>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</si>
  <si>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</si>
  <si>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</si>
  <si>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</si>
  <si>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</si>
  <si>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</si>
  <si>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</si>
  <si>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</si>
  <si>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</si>
  <si>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</si>
  <si>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</si>
  <si>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</si>
  <si>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</si>
  <si>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</si>
  <si>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</si>
  <si>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</si>
  <si>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</si>
  <si>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</si>
  <si>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</si>
  <si>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</si>
  <si>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</si>
  <si>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</si>
  <si>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</si>
  <si>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</si>
  <si>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</si>
  <si>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</si>
  <si>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</si>
  <si>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</si>
  <si>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</si>
  <si>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</si>
  <si>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</si>
  <si>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</si>
  <si>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</si>
  <si>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</si>
  <si>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</si>
  <si>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</si>
  <si>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</si>
  <si>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</si>
  <si>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</si>
  <si>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</si>
  <si>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</si>
  <si>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</si>
  <si>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</si>
  <si>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</si>
  <si>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</si>
  <si>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</si>
  <si>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</si>
  <si>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</si>
  <si>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</si>
  <si>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</si>
  <si>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</si>
  <si>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</si>
  <si>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</si>
  <si>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</si>
  <si>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</si>
  <si>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</si>
  <si>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</si>
  <si>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</si>
  <si>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</si>
  <si>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</si>
  <si>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</si>
  <si>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</si>
  <si>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</si>
  <si>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</si>
  <si>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</si>
  <si>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</si>
  <si>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</si>
  <si>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</si>
  <si>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</si>
  <si>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</si>
  <si>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</si>
  <si>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</si>
  <si>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</si>
  <si>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</si>
  <si>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</si>
  <si>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</si>
  <si>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</si>
  <si>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</si>
  <si>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</si>
  <si>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</si>
  <si>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</si>
  <si>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</si>
  <si>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</si>
  <si>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</si>
  <si>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</si>
  <si>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</si>
  <si>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</si>
  <si>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</si>
  <si>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</si>
  <si>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</si>
  <si>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</si>
  <si>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</si>
  <si>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</si>
  <si>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</si>
  <si>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</si>
  <si>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</si>
  <si>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</si>
  <si>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</si>
  <si>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</si>
  <si>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</si>
  <si>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</si>
  <si>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</si>
  <si>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</si>
  <si>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</si>
  <si>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</si>
  <si>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</si>
  <si>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</si>
  <si>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</si>
  <si>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</si>
  <si>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</si>
  <si>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</si>
  <si>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</si>
  <si>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</si>
  <si>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</si>
  <si>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</si>
  <si>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</si>
  <si>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</si>
  <si>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</si>
  <si>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</si>
  <si>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</si>
  <si>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</si>
  <si>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</si>
  <si>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</si>
  <si>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</si>
  <si>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</si>
  <si>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</si>
  <si>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</si>
  <si>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</si>
  <si>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</si>
  <si>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</si>
  <si>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</si>
  <si>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</si>
  <si>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</si>
  <si>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</si>
  <si>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</si>
  <si>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</si>
  <si>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</si>
  <si>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</si>
  <si>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</si>
  <si>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</si>
  <si>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</si>
  <si>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</si>
  <si>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</si>
  <si>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</si>
  <si>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</si>
  <si>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</si>
  <si>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</si>
  <si>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</si>
  <si>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</si>
  <si>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</si>
  <si>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</si>
  <si>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</si>
  <si>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</si>
  <si>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</si>
  <si>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</si>
  <si>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</si>
  <si>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</si>
  <si>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</si>
  <si>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</si>
  <si>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</si>
  <si>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</si>
  <si>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</si>
  <si>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</si>
  <si>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</si>
  <si>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</si>
  <si>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</si>
  <si>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</si>
  <si>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</si>
  <si>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</si>
  <si>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</si>
  <si>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</si>
  <si>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</si>
  <si>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</si>
  <si>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</si>
  <si>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</si>
  <si>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</si>
  <si>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</si>
  <si>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</si>
  <si>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</si>
  <si>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</si>
  <si>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</si>
  <si>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</si>
  <si>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</si>
  <si>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</si>
  <si>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</si>
  <si>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</si>
  <si>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</si>
  <si>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</si>
  <si>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</si>
  <si>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</si>
  <si>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</si>
  <si>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</si>
  <si>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</si>
  <si>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</si>
  <si>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</si>
  <si>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</si>
  <si>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</si>
  <si>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</si>
  <si>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</si>
  <si>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</si>
  <si>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</si>
  <si>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</si>
  <si>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</si>
  <si>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</si>
  <si>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</si>
  <si>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</si>
  <si>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</si>
  <si>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</si>
  <si>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</si>
  <si>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</si>
  <si>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</si>
  <si>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</si>
  <si>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</si>
  <si>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</si>
  <si>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</si>
  <si>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</si>
  <si>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</si>
  <si>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</si>
  <si>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</si>
  <si>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</si>
  <si>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</si>
  <si>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</si>
  <si>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</si>
  <si>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</si>
  <si>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</si>
  <si>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</si>
  <si>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</si>
  <si>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</si>
  <si>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</si>
  <si>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</si>
  <si>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</si>
  <si>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</si>
  <si>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</si>
  <si>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</si>
  <si>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</si>
  <si>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</si>
  <si>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</si>
  <si>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</si>
  <si>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</si>
  <si>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</si>
  <si>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</si>
  <si>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</si>
  <si>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</si>
  <si>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</si>
  <si>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</si>
  <si>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</si>
  <si>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</si>
  <si>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</si>
  <si>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</si>
  <si>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</si>
  <si>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</si>
  <si>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</si>
  <si>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</si>
  <si>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</si>
  <si>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</si>
  <si>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</si>
  <si>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</si>
  <si>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</si>
  <si>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</si>
  <si>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</si>
  <si>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</si>
  <si>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</si>
  <si>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</si>
  <si>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</si>
  <si>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</si>
  <si>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</si>
  <si>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</si>
  <si>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</si>
  <si>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</si>
  <si>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</si>
  <si>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</si>
  <si>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</si>
  <si>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</si>
  <si>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</si>
  <si>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</si>
  <si>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</si>
  <si>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</si>
  <si>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</si>
  <si>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</si>
  <si>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</si>
  <si>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</si>
  <si>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</si>
  <si>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</si>
  <si>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</si>
  <si>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</si>
  <si>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</si>
  <si>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</si>
  <si>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</si>
  <si>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</si>
  <si>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</si>
  <si>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</si>
  <si>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</si>
  <si>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</si>
  <si>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</si>
  <si>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</si>
  <si>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</si>
  <si>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</si>
  <si>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</si>
  <si>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</si>
  <si>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</si>
  <si>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</si>
  <si>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</si>
  <si>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</si>
  <si>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</si>
  <si>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</si>
  <si>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</si>
  <si>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</si>
  <si>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</si>
  <si>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</si>
  <si>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</si>
  <si>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</si>
  <si>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</si>
  <si>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</si>
  <si>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</si>
  <si>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</si>
  <si>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</si>
  <si>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</si>
  <si>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</si>
  <si>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</si>
  <si>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</si>
  <si>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</si>
  <si>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</si>
  <si>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</si>
  <si>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</si>
  <si>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</si>
  <si>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</si>
  <si>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</si>
  <si>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</si>
  <si>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</si>
  <si>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</si>
  <si>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</si>
  <si>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</si>
  <si>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</si>
  <si>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</si>
  <si>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</si>
  <si>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</si>
  <si>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</si>
  <si>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</si>
  <si>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</si>
  <si>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</si>
  <si>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</si>
  <si>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</si>
  <si>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</si>
  <si>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</si>
  <si>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</si>
  <si>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</si>
  <si>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</si>
  <si>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</si>
  <si>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</si>
  <si>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</si>
  <si>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</si>
  <si>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</si>
  <si>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</si>
  <si>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</si>
  <si>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</si>
  <si>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</si>
  <si>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</si>
  <si>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</si>
  <si>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</si>
  <si>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</si>
  <si>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</si>
  <si>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</si>
  <si>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</si>
  <si>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</si>
  <si>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</si>
  <si>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</si>
  <si>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</si>
  <si>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</si>
  <si>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</si>
  <si>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</si>
  <si>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</si>
  <si>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</si>
  <si>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</si>
  <si>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</si>
  <si>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</si>
  <si>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</si>
  <si>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</si>
  <si>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</si>
  <si>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</si>
  <si>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</si>
  <si>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</si>
  <si>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</si>
  <si>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</si>
  <si>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</si>
  <si>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</si>
  <si>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</si>
  <si>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</si>
  <si>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</si>
  <si>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</si>
  <si>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</si>
  <si>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</si>
  <si>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</si>
  <si>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</si>
  <si>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</si>
  <si>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</si>
  <si>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</si>
  <si>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</si>
  <si>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</si>
  <si>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</si>
  <si>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</si>
  <si>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</si>
  <si>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</si>
  <si>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</si>
  <si>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</si>
  <si>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</si>
  <si>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</si>
  <si>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</si>
  <si>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</si>
  <si>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</si>
  <si>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</si>
  <si>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</si>
  <si>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</si>
  <si>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</si>
  <si>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</si>
  <si>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</si>
  <si>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</si>
  <si>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</si>
  <si>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</si>
  <si>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</si>
  <si>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</si>
  <si>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</si>
  <si>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</si>
  <si>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</si>
  <si>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</si>
  <si>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</si>
  <si>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</si>
  <si>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</si>
  <si>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</si>
  <si>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</si>
  <si>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</si>
  <si>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</si>
  <si>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</si>
  <si>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</si>
  <si>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</si>
  <si>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</si>
  <si>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</si>
  <si>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</si>
  <si>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</si>
  <si>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</si>
  <si>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</si>
  <si>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</si>
  <si>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</si>
  <si>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</si>
  <si>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</si>
  <si>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</si>
  <si>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</si>
  <si>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</si>
  <si>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</si>
  <si>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</si>
  <si>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</si>
  <si>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</si>
  <si>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</si>
  <si>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</si>
  <si>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</si>
  <si>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</si>
  <si>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</si>
  <si>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</si>
  <si>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</si>
  <si>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</si>
  <si>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</si>
  <si>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</si>
  <si>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</si>
  <si>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</si>
  <si>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</si>
  <si>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</si>
  <si>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</si>
  <si>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</si>
  <si>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</si>
  <si>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</si>
  <si>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</si>
  <si>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</si>
  <si>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</si>
  <si>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</si>
  <si>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</si>
  <si>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</si>
  <si>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</si>
  <si>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</si>
  <si>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</si>
  <si>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</si>
  <si>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</si>
  <si>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</si>
  <si>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</si>
  <si>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</si>
  <si>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</si>
  <si>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</si>
  <si>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</si>
  <si>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</si>
  <si>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</si>
  <si>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</si>
  <si>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</si>
  <si>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</si>
  <si>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</si>
  <si>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</si>
  <si>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</si>
  <si>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</si>
  <si>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</si>
  <si>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</si>
  <si>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</si>
  <si>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</si>
  <si>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</si>
  <si>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</si>
  <si>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</si>
  <si>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</si>
  <si>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</si>
  <si>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</si>
  <si>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</si>
  <si>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</si>
  <si>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</si>
  <si>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</si>
  <si>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</si>
  <si>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</si>
  <si>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</si>
  <si>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</si>
  <si>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</si>
  <si>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</si>
  <si>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</si>
  <si>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</si>
  <si>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</si>
  <si>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</si>
  <si>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</si>
  <si>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</si>
  <si>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</si>
  <si>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</si>
  <si>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</si>
  <si>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</si>
  <si>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</si>
  <si>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</si>
  <si>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</si>
  <si>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</si>
  <si>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</si>
  <si>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</si>
  <si>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</si>
  <si>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</si>
  <si>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</si>
  <si>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</si>
  <si>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</si>
  <si>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</si>
  <si>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</si>
  <si>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</si>
  <si>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</si>
  <si>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</si>
  <si>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</si>
  <si>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</si>
  <si>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</si>
  <si>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</si>
  <si>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</si>
  <si>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</si>
  <si>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</si>
  <si>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</si>
  <si>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</si>
  <si>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</si>
  <si>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</si>
  <si>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</si>
  <si>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</si>
  <si>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</si>
  <si>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</si>
  <si>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</si>
  <si>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</si>
  <si>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</si>
  <si>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</si>
  <si>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</si>
  <si>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</si>
  <si>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</si>
  <si>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</si>
  <si>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</si>
  <si>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</si>
  <si>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</si>
  <si>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</si>
  <si>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</si>
  <si>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</si>
  <si>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</si>
  <si>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</si>
  <si>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</si>
  <si>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</si>
  <si>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</si>
  <si>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</si>
  <si>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</si>
  <si>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</si>
  <si>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</si>
  <si>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</si>
  <si>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</si>
  <si>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</si>
  <si>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</si>
  <si>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</si>
  <si>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</si>
  <si>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</si>
  <si>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</si>
  <si>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</si>
  <si>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</si>
  <si>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</si>
  <si>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</si>
  <si>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</si>
  <si>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</si>
  <si>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</si>
  <si>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</si>
  <si>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</si>
  <si>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</si>
  <si>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</si>
  <si>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</si>
  <si>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</si>
  <si>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</si>
  <si>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</si>
  <si>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</si>
  <si>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</si>
  <si>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</si>
  <si>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</si>
  <si>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</si>
  <si>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</si>
  <si>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</si>
  <si>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</si>
  <si>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</si>
  <si>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</si>
  <si>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</si>
  <si>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</si>
  <si>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</si>
  <si>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</si>
  <si>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</si>
  <si>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</si>
  <si>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</si>
  <si>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</si>
  <si>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</si>
  <si>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</si>
  <si>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</si>
  <si>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</si>
  <si>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</si>
  <si>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</si>
  <si>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</si>
  <si>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</si>
  <si>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</si>
  <si>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</si>
  <si>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</si>
  <si>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</si>
  <si>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</si>
  <si>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</si>
  <si>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</si>
  <si>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</si>
  <si>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</si>
  <si>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</si>
  <si>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</si>
  <si>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</si>
  <si>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</si>
  <si>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</si>
  <si>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</si>
  <si>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</si>
  <si>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</si>
  <si>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</si>
  <si>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</si>
  <si>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</si>
  <si>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</si>
  <si>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</si>
  <si>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</si>
  <si>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</si>
  <si>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</si>
  <si>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</si>
  <si>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</si>
  <si>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</si>
  <si>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</si>
  <si>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</si>
  <si>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</si>
  <si>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</si>
  <si>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</si>
  <si>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</si>
  <si>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</si>
  <si>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</si>
  <si>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</si>
  <si>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</si>
  <si>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</si>
  <si>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</si>
  <si>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</si>
  <si>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</si>
  <si>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</si>
  <si>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</si>
  <si>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</si>
  <si>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</si>
  <si>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</si>
  <si>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</si>
  <si>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</si>
  <si>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</si>
  <si>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</si>
  <si>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</si>
  <si>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</si>
  <si>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</si>
  <si>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</si>
  <si>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</si>
  <si>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</si>
  <si>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</si>
  <si>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</si>
  <si>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</si>
  <si>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</si>
  <si>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</si>
  <si>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</si>
  <si>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</si>
  <si>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</si>
  <si>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</si>
  <si>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</si>
  <si>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</si>
  <si>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</si>
  <si>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</si>
  <si>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</si>
  <si>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</si>
  <si>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</si>
  <si>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</si>
  <si>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</si>
  <si>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</si>
  <si>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</si>
  <si>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</si>
  <si>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</si>
  <si>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</si>
  <si>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</si>
  <si>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</si>
  <si>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</si>
  <si>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</si>
  <si>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</si>
  <si>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</si>
  <si>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</si>
  <si>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</si>
  <si>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</si>
  <si>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</si>
  <si>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</si>
  <si>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</si>
  <si>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</si>
  <si>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</si>
  <si>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</si>
  <si>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</si>
  <si>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</si>
  <si>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</si>
  <si>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</si>
  <si>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</si>
  <si>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</si>
  <si>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</si>
  <si>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</si>
  <si>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</si>
  <si>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</si>
  <si>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</si>
  <si>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</si>
  <si>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</si>
  <si>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</si>
  <si>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</si>
  <si>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</si>
  <si>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</si>
  <si>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</si>
  <si>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</si>
  <si>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</si>
  <si>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</si>
  <si>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</si>
  <si>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</si>
  <si>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</si>
  <si>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</si>
  <si>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</si>
  <si>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</si>
  <si>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</si>
  <si>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</si>
  <si>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</si>
  <si>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</si>
  <si>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</si>
  <si>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</si>
  <si>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</si>
  <si>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</si>
  <si>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</si>
  <si>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</si>
  <si>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</si>
  <si>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</si>
  <si>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</si>
  <si>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</si>
  <si>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</si>
  <si>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</si>
  <si>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</si>
  <si>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</si>
  <si>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</si>
  <si>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</si>
  <si>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</si>
  <si>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</si>
  <si>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</si>
  <si>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</si>
  <si>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</si>
  <si>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</si>
  <si>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</si>
  <si>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</si>
  <si>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</si>
  <si>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</si>
  <si>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</si>
  <si>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</si>
  <si>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</si>
  <si>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</si>
  <si>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</si>
  <si>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</si>
  <si>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</si>
  <si>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</si>
  <si>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</si>
  <si>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</si>
  <si>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</si>
  <si>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</si>
  <si>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</si>
  <si>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</si>
  <si>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</si>
  <si>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</si>
  <si>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</si>
  <si>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</si>
  <si>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</si>
  <si>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</si>
  <si>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</si>
  <si>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</si>
  <si>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</si>
  <si>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</si>
  <si>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</si>
  <si>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</si>
  <si>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</si>
  <si>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</si>
  <si>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</si>
  <si>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</si>
  <si>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</si>
  <si>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</si>
  <si>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</si>
  <si>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</si>
  <si>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</si>
  <si>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</si>
  <si>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</si>
  <si>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</si>
  <si>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</si>
  <si>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</si>
  <si>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</si>
  <si>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</si>
  <si>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</si>
  <si>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</si>
  <si>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</si>
  <si>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</si>
  <si>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</si>
  <si>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</si>
  <si>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</si>
  <si>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</si>
  <si>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</si>
  <si>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</si>
  <si>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</si>
  <si>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</si>
  <si>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</si>
  <si>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</si>
  <si>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</si>
  <si>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</si>
  <si>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</si>
  <si>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</si>
  <si>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</si>
  <si>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</si>
  <si>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</si>
  <si>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</si>
  <si>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</si>
  <si>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</si>
  <si>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</si>
  <si>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</si>
  <si>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</si>
  <si>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</si>
  <si>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</si>
  <si>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</si>
  <si>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</si>
  <si>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</si>
  <si>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</si>
  <si>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</si>
  <si>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</si>
  <si>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</si>
  <si>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</si>
  <si>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</si>
  <si>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</si>
  <si>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</si>
  <si>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</si>
  <si>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</si>
  <si>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</si>
  <si>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</si>
  <si>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</si>
  <si>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</si>
  <si>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</si>
  <si>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</si>
  <si>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</si>
  <si>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</si>
  <si>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</si>
  <si>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</si>
  <si>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</si>
  <si>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</si>
  <si>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</si>
  <si>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</si>
  <si>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</si>
  <si>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</si>
  <si>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</si>
  <si>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</si>
  <si>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</si>
  <si>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</si>
  <si>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</si>
  <si>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</si>
  <si>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</si>
  <si>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</si>
  <si>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</si>
  <si>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</si>
  <si>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</si>
  <si>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</si>
  <si>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</si>
  <si>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</si>
  <si>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</si>
  <si>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</si>
  <si>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</si>
  <si>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</si>
  <si>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</si>
  <si>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</si>
  <si>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</si>
  <si>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</si>
  <si>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</si>
  <si>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</si>
  <si>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</si>
  <si>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</si>
  <si>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</si>
  <si>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</si>
  <si>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</si>
  <si>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</si>
  <si>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</si>
  <si>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</si>
  <si>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</si>
  <si>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</si>
  <si>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</si>
  <si>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</si>
  <si>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</si>
  <si>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</si>
  <si>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</si>
  <si>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</si>
  <si>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</si>
  <si>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</si>
  <si>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</si>
  <si>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</si>
  <si>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</si>
  <si>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</si>
  <si>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</si>
  <si>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</si>
  <si>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</si>
  <si>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</si>
  <si>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</si>
  <si>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</si>
  <si>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</si>
  <si>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</si>
  <si>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</si>
  <si>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</si>
  <si>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</si>
  <si>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</si>
  <si>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</si>
  <si>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</si>
  <si>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</si>
  <si>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</si>
  <si>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</si>
  <si>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</si>
  <si>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</si>
  <si>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</si>
  <si>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</si>
  <si>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</si>
  <si>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</si>
  <si>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</si>
  <si>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</si>
  <si>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</si>
  <si>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</si>
  <si>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</si>
  <si>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</si>
  <si>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</si>
  <si>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</si>
  <si>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</si>
  <si>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</si>
  <si>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</si>
  <si>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</si>
  <si>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</si>
  <si>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</si>
  <si>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</si>
  <si>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</si>
  <si>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</si>
  <si>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</si>
  <si>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</si>
  <si>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</si>
  <si>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</si>
  <si>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</si>
  <si>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</si>
  <si>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</si>
  <si>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</si>
  <si>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</si>
  <si>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</si>
  <si>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</si>
  <si>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</si>
  <si>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</si>
  <si>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</si>
  <si>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</si>
  <si>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</si>
  <si>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</si>
  <si>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</si>
  <si>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</si>
  <si>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</si>
  <si>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</si>
  <si>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</si>
  <si>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</si>
  <si>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</si>
  <si>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</si>
  <si>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</si>
  <si>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</si>
  <si>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</si>
  <si>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</si>
  <si>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</si>
  <si>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</si>
  <si>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</si>
  <si>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</si>
  <si>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</si>
  <si>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</si>
  <si>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</si>
  <si>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</si>
  <si>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</si>
  <si>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</si>
  <si>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</si>
  <si>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</si>
  <si>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</si>
  <si>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</si>
  <si>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</si>
  <si>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</si>
  <si>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</si>
  <si>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</si>
  <si>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</si>
  <si>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</si>
  <si>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</si>
  <si>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</si>
  <si>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</si>
  <si>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</si>
  <si>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</si>
  <si>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</si>
  <si>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</si>
  <si>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</si>
  <si>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</si>
  <si>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</si>
  <si>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</si>
  <si>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</si>
  <si>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</si>
  <si>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</si>
  <si>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</si>
  <si>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</si>
  <si>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</si>
  <si>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</si>
  <si>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</si>
  <si>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</si>
  <si>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</si>
  <si>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</si>
  <si>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</si>
  <si>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</si>
  <si>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</si>
  <si>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</si>
  <si>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</si>
  <si>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</si>
  <si>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</si>
  <si>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</si>
  <si>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</si>
  <si>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</si>
  <si>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</si>
  <si>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</si>
  <si>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</si>
  <si>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</si>
  <si>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</si>
  <si>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</si>
  <si>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</si>
  <si>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</si>
  <si>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</si>
  <si>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</si>
  <si>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</si>
  <si>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</si>
  <si>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</si>
  <si>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</si>
  <si>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</si>
  <si>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</si>
  <si>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</si>
  <si>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</si>
  <si>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</si>
  <si>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</si>
  <si>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</si>
  <si>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</si>
  <si>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</si>
  <si>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</si>
  <si>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</si>
  <si>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</si>
  <si>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</si>
  <si>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</si>
  <si>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</si>
  <si>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</si>
  <si>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</si>
  <si>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</si>
  <si>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</si>
  <si>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</si>
  <si>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</si>
  <si>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</si>
  <si>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</si>
  <si>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</si>
  <si>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</si>
  <si>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</si>
  <si>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</si>
  <si>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</si>
  <si>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</si>
  <si>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</si>
  <si>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</si>
  <si>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</si>
  <si>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</si>
  <si>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</si>
  <si>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</si>
  <si>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</si>
  <si>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</si>
  <si>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</si>
  <si>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</si>
  <si>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</si>
  <si>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</si>
  <si>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</si>
  <si>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</si>
  <si>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</si>
  <si>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</si>
  <si>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</si>
  <si>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</si>
  <si>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</si>
  <si>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</si>
  <si>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</si>
  <si>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</si>
  <si>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</si>
  <si>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</si>
  <si>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</si>
  <si>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</si>
  <si>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</si>
  <si>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</si>
  <si>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</si>
  <si>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</si>
  <si>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</si>
  <si>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</si>
  <si>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</si>
  <si>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</si>
  <si>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</si>
  <si>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</si>
  <si>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</si>
  <si>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</si>
  <si>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</si>
  <si>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</si>
  <si>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</si>
  <si>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</si>
  <si>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</si>
  <si>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</si>
  <si>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</si>
  <si>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</si>
  <si>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</si>
  <si>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</si>
  <si>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</si>
  <si>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</si>
  <si>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</si>
  <si>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</si>
  <si>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</si>
  <si>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</si>
  <si>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</si>
  <si>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</si>
  <si>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</si>
  <si>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</si>
  <si>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</si>
  <si>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</si>
  <si>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</si>
  <si>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</si>
  <si>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</si>
  <si>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</si>
  <si>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</si>
  <si>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</si>
  <si>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</si>
  <si>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</si>
  <si>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</si>
  <si>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</si>
  <si>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</si>
  <si>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</si>
  <si>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</si>
  <si>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</si>
  <si>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</si>
  <si>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</si>
  <si>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</si>
  <si>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</si>
  <si>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</si>
  <si>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</si>
  <si>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</si>
  <si>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</si>
  <si>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</si>
  <si>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</si>
  <si>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</si>
  <si>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</si>
  <si>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</si>
  <si>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</si>
  <si>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</si>
  <si>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</si>
  <si>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</si>
  <si>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</si>
  <si>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</si>
  <si>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</si>
  <si>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</si>
  <si>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</si>
  <si>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</si>
  <si>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</si>
  <si>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</si>
  <si>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</si>
  <si>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</si>
  <si>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</si>
  <si>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</si>
  <si>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</si>
  <si>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</si>
  <si>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</si>
  <si>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</si>
  <si>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</si>
  <si>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</si>
  <si>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</si>
  <si>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</si>
  <si>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</si>
  <si>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</si>
  <si>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</si>
  <si>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</si>
  <si>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</si>
  <si>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</si>
  <si>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</si>
  <si>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</si>
  <si>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</si>
  <si>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</si>
  <si>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</si>
  <si>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</si>
  <si>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</si>
  <si>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</si>
  <si>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</si>
  <si>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</si>
  <si>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</si>
  <si>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</si>
  <si>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</si>
  <si>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</si>
  <si>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</si>
  <si>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</si>
  <si>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</si>
  <si>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</si>
  <si>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</si>
  <si>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</si>
  <si>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</si>
  <si>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</si>
  <si>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</si>
  <si>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</si>
  <si>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</si>
  <si>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</si>
  <si>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</si>
  <si>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</si>
  <si>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</si>
  <si>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</si>
  <si>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</si>
  <si>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</si>
  <si>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</si>
  <si>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</si>
  <si>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</si>
  <si>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</si>
  <si>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</si>
  <si>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</si>
  <si>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</si>
  <si>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</si>
  <si>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</si>
  <si>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</si>
  <si>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</si>
  <si>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</si>
  <si>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</si>
  <si>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</si>
  <si>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</si>
  <si>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</si>
  <si>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</si>
  <si>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</si>
  <si>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</si>
  <si>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</si>
  <si>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</si>
  <si>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</si>
  <si>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</si>
  <si>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</si>
  <si>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</si>
  <si>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</si>
  <si>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</si>
  <si>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</si>
  <si>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</si>
  <si>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</si>
  <si>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</si>
  <si>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</si>
  <si>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</si>
  <si>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</si>
  <si>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</si>
  <si>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</si>
  <si>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</si>
  <si>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</si>
  <si>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</si>
  <si>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</si>
  <si>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</si>
  <si>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</si>
  <si>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</si>
  <si>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</si>
  <si>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</si>
  <si>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</si>
  <si>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</si>
  <si>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</si>
  <si>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</si>
  <si>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</si>
  <si>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</si>
  <si>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</si>
  <si>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</si>
  <si>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</si>
  <si>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</si>
  <si>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</si>
  <si>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</si>
  <si>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</si>
  <si>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</si>
  <si>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</si>
  <si>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</si>
  <si>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</si>
  <si>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</si>
  <si>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</si>
  <si>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</si>
  <si>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</si>
  <si>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</si>
  <si>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</si>
  <si>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</si>
  <si>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</si>
  <si>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</si>
  <si>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</si>
  <si>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</si>
  <si>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</si>
  <si>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</si>
  <si>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</si>
  <si>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</si>
  <si>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</si>
  <si>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</si>
  <si>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</si>
  <si>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</si>
  <si>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</si>
  <si>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</si>
  <si>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</si>
  <si>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</si>
  <si>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</si>
  <si>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</si>
  <si>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</si>
  <si>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</si>
  <si>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</si>
  <si>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</si>
  <si>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</si>
  <si>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</si>
  <si>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</si>
  <si>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</si>
  <si>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</si>
  <si>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</si>
  <si>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</si>
  <si>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</si>
  <si>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</si>
  <si>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</si>
  <si>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</si>
  <si>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</si>
  <si>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</si>
  <si>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</si>
  <si>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</si>
  <si>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</si>
  <si>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</si>
  <si>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</si>
  <si>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</si>
  <si>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</si>
  <si>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</si>
  <si>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</si>
  <si>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</si>
  <si>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</si>
  <si>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</si>
  <si>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</si>
  <si>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</si>
  <si>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</si>
  <si>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</si>
  <si>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</si>
  <si>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</si>
  <si>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</si>
  <si>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</si>
  <si>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</si>
  <si>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</si>
  <si>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</si>
  <si>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</si>
  <si>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</si>
  <si>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</si>
  <si>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</si>
  <si>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</si>
  <si>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</si>
  <si>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</si>
  <si>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</si>
  <si>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</si>
  <si>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</si>
  <si>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</si>
  <si>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</si>
  <si>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</si>
  <si>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</si>
  <si>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</si>
  <si>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</si>
  <si>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</si>
  <si>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</si>
  <si>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</si>
  <si>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</si>
  <si>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</si>
  <si>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</si>
  <si>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</si>
  <si>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</si>
  <si>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</si>
  <si>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</si>
  <si>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</si>
  <si>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</si>
  <si>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</si>
  <si>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</si>
  <si>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</si>
  <si>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</si>
  <si>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</si>
  <si>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</si>
  <si>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</si>
  <si>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</si>
  <si>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</si>
  <si>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</si>
  <si>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</si>
  <si>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</si>
  <si>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</si>
  <si>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</si>
  <si>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</si>
  <si>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</si>
  <si>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</si>
  <si>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</si>
  <si>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</si>
  <si>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</si>
  <si>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</si>
  <si>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</si>
  <si>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</si>
  <si>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</si>
  <si>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</si>
  <si>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</si>
  <si>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</si>
  <si>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</si>
  <si>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</si>
  <si>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</si>
  <si>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</si>
  <si>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</si>
  <si>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</si>
  <si>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</si>
  <si>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</si>
  <si>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</si>
  <si>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</si>
  <si>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</si>
  <si>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</si>
  <si>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</si>
  <si>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</si>
  <si>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</si>
  <si>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</si>
  <si>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</si>
  <si>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</si>
  <si>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</si>
  <si>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</si>
  <si>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</si>
  <si>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</si>
  <si>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</si>
  <si>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</si>
  <si>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</si>
  <si>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</si>
  <si>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</si>
  <si>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</si>
  <si>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</si>
  <si>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</si>
  <si>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</si>
  <si>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</si>
  <si>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</si>
  <si>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</si>
  <si>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</si>
  <si>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</si>
  <si>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</si>
  <si>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</si>
  <si>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</si>
  <si>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</si>
  <si>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</si>
  <si>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</si>
  <si>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</si>
  <si>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</si>
  <si>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</si>
  <si>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</si>
  <si>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</si>
  <si>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</si>
  <si>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</si>
  <si>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</si>
  <si>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</si>
  <si>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</si>
  <si>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</si>
  <si>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</si>
  <si>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</si>
  <si>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</si>
  <si>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</si>
  <si>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</si>
  <si>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</si>
  <si>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</si>
  <si>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</si>
  <si>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</si>
  <si>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</si>
  <si>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</si>
  <si>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</si>
  <si>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</si>
  <si>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</si>
  <si>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</si>
  <si>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</si>
  <si>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</si>
  <si>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</si>
  <si>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</si>
  <si>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</si>
  <si>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</si>
  <si>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</si>
  <si>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</si>
  <si>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</si>
  <si>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</si>
  <si>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</si>
  <si>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</si>
  <si>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</si>
  <si>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</si>
  <si>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</si>
  <si>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</si>
  <si>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</si>
  <si>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</si>
  <si>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</si>
  <si>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</si>
  <si>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</si>
  <si>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</si>
  <si>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</si>
  <si>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</si>
  <si>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</si>
  <si>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</si>
  <si>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</si>
  <si>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</si>
  <si>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</si>
  <si>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</si>
  <si>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</si>
  <si>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</si>
  <si>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</si>
  <si>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</si>
  <si>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</si>
  <si>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</si>
  <si>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</si>
  <si>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</si>
  <si>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</si>
  <si>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</si>
  <si>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</si>
  <si>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</si>
  <si>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</si>
  <si>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</si>
  <si>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</si>
  <si>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</si>
  <si>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</si>
  <si>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</si>
  <si>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</si>
  <si>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</si>
  <si>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</si>
  <si>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</si>
  <si>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</si>
  <si>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</si>
  <si>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</si>
  <si>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</si>
  <si>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</si>
  <si>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</si>
  <si>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</si>
  <si>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</si>
  <si>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</si>
  <si>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</si>
  <si>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</si>
  <si>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</si>
  <si>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</si>
  <si>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</si>
  <si>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</si>
  <si>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</si>
  <si>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</si>
  <si>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</si>
  <si>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</si>
  <si>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</si>
  <si>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</si>
  <si>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</si>
  <si>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</si>
  <si>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</si>
  <si>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</si>
  <si>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</si>
  <si>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</si>
  <si>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</si>
  <si>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</si>
  <si>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</si>
  <si>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</si>
  <si>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</si>
  <si>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</si>
  <si>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</si>
  <si>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</si>
  <si>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</si>
  <si>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</si>
  <si>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</si>
  <si>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</si>
  <si>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</si>
  <si>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</si>
  <si>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</si>
  <si>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</si>
  <si>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</si>
  <si>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</si>
  <si>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</si>
  <si>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</si>
  <si>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</si>
  <si>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</si>
  <si>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</si>
  <si>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</si>
  <si>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</si>
  <si>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</si>
  <si>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</si>
  <si>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</si>
  <si>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</si>
  <si>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</si>
  <si>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</si>
  <si>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</si>
  <si>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</si>
  <si>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</si>
  <si>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</si>
  <si>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</si>
  <si>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</si>
  <si>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</si>
  <si>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</si>
  <si>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</si>
  <si>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</si>
  <si>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</si>
  <si>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</si>
  <si>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</si>
  <si>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</si>
  <si>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</si>
  <si>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</si>
  <si>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</si>
  <si>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</si>
  <si>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</si>
  <si>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</si>
  <si>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</si>
  <si>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</si>
  <si>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</si>
  <si>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</si>
  <si>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</si>
  <si>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</si>
  <si>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</si>
  <si>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</si>
  <si>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</si>
  <si>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</si>
  <si>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</si>
  <si>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</si>
  <si>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</si>
  <si>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</si>
  <si>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</si>
  <si>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</si>
  <si>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</si>
  <si>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</si>
  <si>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</si>
  <si>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</si>
  <si>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</si>
  <si>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</si>
  <si>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</si>
  <si>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</si>
  <si>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</si>
  <si>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</si>
  <si>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</si>
  <si>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</si>
  <si>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</si>
  <si>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</si>
  <si>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</si>
  <si>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</si>
  <si>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</si>
  <si>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</si>
  <si>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</si>
  <si>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</si>
  <si>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</si>
  <si>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</si>
  <si>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</si>
  <si>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</si>
  <si>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</si>
  <si>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</si>
  <si>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</si>
  <si>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</si>
  <si>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</si>
  <si>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</si>
  <si>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</si>
  <si>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</si>
  <si>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</si>
  <si>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</si>
  <si>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</si>
  <si>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</si>
  <si>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</si>
  <si>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</si>
  <si>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</si>
  <si>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</si>
  <si>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</si>
  <si>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</si>
  <si>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</si>
  <si>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</si>
  <si>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</si>
  <si>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</si>
  <si>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</si>
  <si>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</si>
  <si>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</si>
  <si>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</si>
  <si>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</si>
  <si>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</si>
  <si>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</si>
  <si>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</si>
  <si>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</si>
  <si>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</si>
  <si>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</si>
  <si>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</si>
  <si>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</si>
  <si>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</si>
  <si>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</si>
  <si>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</si>
  <si>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</si>
  <si>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</si>
  <si>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</si>
  <si>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</si>
  <si>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</si>
  <si>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</si>
  <si>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</si>
  <si>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</si>
  <si>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</si>
  <si>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</si>
  <si>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</si>
  <si>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</si>
  <si>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</si>
  <si>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</si>
  <si>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</si>
  <si>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</si>
  <si>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</si>
  <si>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</si>
  <si>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</si>
  <si>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</si>
  <si>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</si>
  <si>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</si>
  <si>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</si>
  <si>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</si>
  <si>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</si>
  <si>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</si>
  <si>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</si>
  <si>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</si>
  <si>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</si>
  <si>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</si>
  <si>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</si>
  <si>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</si>
  <si>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</si>
  <si>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</si>
  <si>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</si>
  <si>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</si>
  <si>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</si>
  <si>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</si>
  <si>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</si>
  <si>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</si>
  <si>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</si>
  <si>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</si>
  <si>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</si>
  <si>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</si>
  <si>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</si>
  <si>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</si>
  <si>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</si>
  <si>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</si>
  <si>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</si>
  <si>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</si>
  <si>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</si>
  <si>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</si>
  <si>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</si>
  <si>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</si>
  <si>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</si>
  <si>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</si>
  <si>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</si>
  <si>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</si>
  <si>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</si>
  <si>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</si>
  <si>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</si>
  <si>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</si>
  <si>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</si>
  <si>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</si>
  <si>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</si>
  <si>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</si>
  <si>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</si>
  <si>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</si>
  <si>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</si>
  <si>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</si>
  <si>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</si>
  <si>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</si>
  <si>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</si>
  <si>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</si>
  <si>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</si>
  <si>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</si>
  <si>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</si>
  <si>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</si>
  <si>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</si>
  <si>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</si>
  <si>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</si>
  <si>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</si>
  <si>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</si>
  <si>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</si>
  <si>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</si>
  <si>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</si>
  <si>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</si>
  <si>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</si>
  <si>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</si>
  <si>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</si>
  <si>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</si>
  <si>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</si>
  <si>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</si>
  <si>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</si>
  <si>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</si>
  <si>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</si>
  <si>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</si>
  <si>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</si>
  <si>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</si>
  <si>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</si>
  <si>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</si>
  <si>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</si>
  <si>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</si>
  <si>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</si>
  <si>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</si>
  <si>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</si>
  <si>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</si>
  <si>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</si>
  <si>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</si>
  <si>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</si>
  <si>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</si>
  <si>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</si>
  <si>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</si>
  <si>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</si>
  <si>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</si>
  <si>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</si>
  <si>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</si>
  <si>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</si>
  <si>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</si>
  <si>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</si>
  <si>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</si>
  <si>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</si>
  <si>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</si>
  <si>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</si>
  <si>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</si>
  <si>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</si>
  <si>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</si>
  <si>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</si>
  <si>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</si>
  <si>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</si>
  <si>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</si>
  <si>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</si>
  <si>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</si>
  <si>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</si>
  <si>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</si>
  <si>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</si>
  <si>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</si>
  <si>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</si>
  <si>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</si>
  <si>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</si>
  <si>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</si>
  <si>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</si>
  <si>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</si>
  <si>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</si>
  <si>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</si>
  <si>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</si>
  <si>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</si>
  <si>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</si>
  <si>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</si>
  <si>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</si>
  <si>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</si>
  <si>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</si>
  <si>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</si>
  <si>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</si>
  <si>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</si>
  <si>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</si>
  <si>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</si>
  <si>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</si>
  <si>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</si>
  <si>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</si>
  <si>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</si>
  <si>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</si>
  <si>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</si>
  <si>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</si>
  <si>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</si>
  <si>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</si>
  <si>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</si>
  <si>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</si>
  <si>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</si>
  <si>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</si>
  <si>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</si>
  <si>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</si>
  <si>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</si>
  <si>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</si>
  <si>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</si>
  <si>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</si>
  <si>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</si>
  <si>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</si>
  <si>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</si>
  <si>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</si>
  <si>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</si>
  <si>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</si>
  <si>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</si>
  <si>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</si>
  <si>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</si>
  <si>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</si>
  <si>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</si>
  <si>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</si>
  <si>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</si>
  <si>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</si>
  <si>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</si>
  <si>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</si>
  <si>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</si>
  <si>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</si>
  <si>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</si>
  <si>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</si>
  <si>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</si>
  <si>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</si>
  <si>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</si>
  <si>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</si>
  <si>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</si>
  <si>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</si>
  <si>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</si>
  <si>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</si>
  <si>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</si>
  <si>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</si>
  <si>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</si>
  <si>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</si>
  <si>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</si>
  <si>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</si>
  <si>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</si>
  <si>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</si>
  <si>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</si>
  <si>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</si>
  <si>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</si>
  <si>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</si>
  <si>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</si>
  <si>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</si>
  <si>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</si>
  <si>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</si>
  <si>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</si>
  <si>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</si>
  <si>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</si>
  <si>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</si>
  <si>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</si>
  <si>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</si>
  <si>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</si>
  <si>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</si>
  <si>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</si>
  <si>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</si>
  <si>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</si>
  <si>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</si>
  <si>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</si>
  <si>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</si>
  <si>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</si>
  <si>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</si>
  <si>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</si>
  <si>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</si>
  <si>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</si>
  <si>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</si>
  <si>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</si>
  <si>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</si>
  <si>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</si>
  <si>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</si>
  <si>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</si>
  <si>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</si>
  <si>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</si>
  <si>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</si>
  <si>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</si>
  <si>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</si>
  <si>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</si>
  <si>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</si>
  <si>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</si>
  <si>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</si>
  <si>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</si>
  <si>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</si>
  <si>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</si>
  <si>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</si>
  <si>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</si>
  <si>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</si>
  <si>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</si>
  <si>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</si>
  <si>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</si>
  <si>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</si>
  <si>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</si>
  <si>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</si>
  <si>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</si>
  <si>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</si>
  <si>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</si>
  <si>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</si>
  <si>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</si>
  <si>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</si>
  <si>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</si>
  <si>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</si>
  <si>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</si>
  <si>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</si>
  <si>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</si>
  <si>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</si>
  <si>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</si>
  <si>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</si>
  <si>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</si>
  <si>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</si>
  <si>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</si>
  <si>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</si>
  <si>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</si>
  <si>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</si>
  <si>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</si>
  <si>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</si>
  <si>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</si>
  <si>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</si>
  <si>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</si>
  <si>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</si>
  <si>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</si>
  <si>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</si>
  <si>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</si>
  <si>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</si>
  <si>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</si>
  <si>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</si>
  <si>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</si>
  <si>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</si>
  <si>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</si>
  <si>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</si>
  <si>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</si>
  <si>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</si>
  <si>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</si>
  <si>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</si>
  <si>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</si>
  <si>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</si>
  <si>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</si>
  <si>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</si>
  <si>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</si>
  <si>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</si>
  <si>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</si>
  <si>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</si>
  <si>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</si>
  <si>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</si>
  <si>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</si>
  <si>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</si>
  <si>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</si>
  <si>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</si>
  <si>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</si>
  <si>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</si>
  <si>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</si>
  <si>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</si>
  <si>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</si>
  <si>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</si>
  <si>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</si>
  <si>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</si>
  <si>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</si>
  <si>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</si>
  <si>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</si>
  <si>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</si>
  <si>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</si>
  <si>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</si>
  <si>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</si>
  <si>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</si>
  <si>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</si>
  <si>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</si>
  <si>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</si>
  <si>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</si>
  <si>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</si>
  <si>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</si>
  <si>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</si>
  <si>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</si>
  <si>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</si>
  <si>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</si>
  <si>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</si>
  <si>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</si>
  <si>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</si>
  <si>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</si>
  <si>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</si>
  <si>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</si>
  <si>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</si>
  <si>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</si>
  <si>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</si>
  <si>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</si>
  <si>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</si>
  <si>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</si>
  <si>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</si>
  <si>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</si>
  <si>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</si>
  <si>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</si>
  <si>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</si>
  <si>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</si>
  <si>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</si>
  <si>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</si>
  <si>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</si>
  <si>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</si>
  <si>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</si>
  <si>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</si>
  <si>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</si>
  <si>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</si>
  <si>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</si>
  <si>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</si>
  <si>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</si>
  <si>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</si>
  <si>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</si>
  <si>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</si>
  <si>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</si>
  <si>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</si>
  <si>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</si>
  <si>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</si>
  <si>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</si>
  <si>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</si>
  <si>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</si>
  <si>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</si>
  <si>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</si>
  <si>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</si>
  <si>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</si>
  <si>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</si>
  <si>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</si>
  <si>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</si>
  <si>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</si>
  <si>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</si>
  <si>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</si>
  <si>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</si>
  <si>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</si>
  <si>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</si>
  <si>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</si>
  <si>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</si>
  <si>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</si>
  <si>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</si>
  <si>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</si>
  <si>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</si>
  <si>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</si>
  <si>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</si>
  <si>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</si>
  <si>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</si>
  <si>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</si>
  <si>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</si>
  <si>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</si>
  <si>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</si>
  <si>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</si>
  <si>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</si>
  <si>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</si>
  <si>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</si>
  <si>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</si>
  <si>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</si>
  <si>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</si>
  <si>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</si>
  <si>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</si>
  <si>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</si>
  <si>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</si>
  <si>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</si>
  <si>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</si>
  <si>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</si>
  <si>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</si>
  <si>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</si>
  <si>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</si>
  <si>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</si>
  <si>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</si>
  <si>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</si>
  <si>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</si>
  <si>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</si>
  <si>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</si>
  <si>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</si>
  <si>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</si>
  <si>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</si>
  <si>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</si>
  <si>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</si>
  <si>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</si>
  <si>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</si>
  <si>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</si>
  <si>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</si>
  <si>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</si>
  <si>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</si>
  <si>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</si>
  <si>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</si>
  <si>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</si>
  <si>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</si>
  <si>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</si>
  <si>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</si>
  <si>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</si>
  <si>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</si>
  <si>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</si>
  <si>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</si>
  <si>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</si>
  <si>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</si>
  <si>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</si>
  <si>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</si>
  <si>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</si>
  <si>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</si>
  <si>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</si>
  <si>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</si>
  <si>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</si>
  <si>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</si>
  <si>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</si>
  <si>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</si>
  <si>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</si>
  <si>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</si>
  <si>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</si>
  <si>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</si>
  <si>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</si>
  <si>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</si>
  <si>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</si>
  <si>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</si>
  <si>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</si>
  <si>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</si>
  <si>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</si>
  <si>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</si>
  <si>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</si>
  <si>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</si>
  <si>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</si>
  <si>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</si>
  <si>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</si>
  <si>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</si>
  <si>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</si>
  <si>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</si>
  <si>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</si>
  <si>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</si>
  <si>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</si>
  <si>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</si>
  <si>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</si>
  <si>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</si>
  <si>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</si>
  <si>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</si>
  <si>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</si>
  <si>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</si>
  <si>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</si>
  <si>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</si>
  <si>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</si>
  <si>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</si>
  <si>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</si>
  <si>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</si>
  <si>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</si>
  <si>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</si>
  <si>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</si>
  <si>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</si>
  <si>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</si>
  <si>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</si>
  <si>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</si>
  <si>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</si>
  <si>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</si>
  <si>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</si>
  <si>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</si>
  <si>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</si>
  <si>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</si>
  <si>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</si>
  <si>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</si>
  <si>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</si>
  <si>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</si>
  <si>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</si>
  <si>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</si>
  <si>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</si>
  <si>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</si>
  <si>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</si>
  <si>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</si>
  <si>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</si>
  <si>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</si>
  <si>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</si>
  <si>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</si>
  <si>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</si>
  <si>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</si>
  <si>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</si>
  <si>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</si>
  <si>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</si>
  <si>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</si>
  <si>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</si>
  <si>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</si>
  <si>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</si>
  <si>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</si>
  <si>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</si>
  <si>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</si>
  <si>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</si>
  <si>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</si>
  <si>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</si>
  <si>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</si>
  <si>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</si>
  <si>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</si>
  <si>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</si>
  <si>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</si>
  <si>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</si>
  <si>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</si>
  <si>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</si>
  <si>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</si>
  <si>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</si>
  <si>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</si>
  <si>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</si>
  <si>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</si>
  <si>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</si>
  <si>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</si>
  <si>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</si>
  <si>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</si>
  <si>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</si>
  <si>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</si>
  <si>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</si>
  <si>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</si>
  <si>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</si>
  <si>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</si>
  <si>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</si>
  <si>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</si>
  <si>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</si>
  <si>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</si>
  <si>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</si>
  <si>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</si>
  <si>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</si>
  <si>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</si>
  <si>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</si>
  <si>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</si>
  <si>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</si>
  <si>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</si>
  <si>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</si>
  <si>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</si>
  <si>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</si>
  <si>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</si>
  <si>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</si>
  <si>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</si>
  <si>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</si>
  <si>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</si>
  <si>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</si>
  <si>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</si>
  <si>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</si>
  <si>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</si>
  <si>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</si>
  <si>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</si>
  <si>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</si>
  <si>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</si>
  <si>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</si>
  <si>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</si>
  <si>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</si>
  <si>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</si>
  <si>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</si>
  <si>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</si>
  <si>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</si>
  <si>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</si>
  <si>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</si>
  <si>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</si>
  <si>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</si>
  <si>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</si>
  <si>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</si>
  <si>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</si>
  <si>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</si>
  <si>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</si>
  <si>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</si>
  <si>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</si>
  <si>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</si>
  <si>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</si>
  <si>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</si>
  <si>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</si>
  <si>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</si>
  <si>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</si>
  <si>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</si>
  <si>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</si>
  <si>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</si>
  <si>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</si>
  <si>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</si>
  <si>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</si>
  <si>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</si>
  <si>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</si>
  <si>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</si>
  <si>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</si>
  <si>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</si>
  <si>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</si>
  <si>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</si>
  <si>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</si>
  <si>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</si>
  <si>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</si>
  <si>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</si>
  <si>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</si>
  <si>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</si>
  <si>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</si>
  <si>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</si>
  <si>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</si>
  <si>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</si>
  <si>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</si>
  <si>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</si>
  <si>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</si>
  <si>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</si>
  <si>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</si>
  <si>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</si>
  <si>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</si>
  <si>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</si>
  <si>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</si>
  <si>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</si>
  <si>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</si>
  <si>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</si>
  <si>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</si>
  <si>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</si>
  <si>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</si>
  <si>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</si>
  <si>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</si>
  <si>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</si>
  <si>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</si>
  <si>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</si>
  <si>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</si>
  <si>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</si>
  <si>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</si>
  <si>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</si>
  <si>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</si>
  <si>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</si>
  <si>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</si>
  <si>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</si>
  <si>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</si>
  <si>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</si>
  <si>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</si>
  <si>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</si>
  <si>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</si>
  <si>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</si>
  <si>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</si>
  <si>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</si>
  <si>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</si>
  <si>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</si>
  <si>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</si>
  <si>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</si>
  <si>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</si>
  <si>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</si>
  <si>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</si>
  <si>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</si>
  <si>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</si>
  <si>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</si>
  <si>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</si>
  <si>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</si>
  <si>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</si>
  <si>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</si>
  <si>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</si>
  <si>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</si>
  <si>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</si>
  <si>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</si>
  <si>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</si>
  <si>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</si>
  <si>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</si>
  <si>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</si>
  <si>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</si>
  <si>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</si>
  <si>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</si>
  <si>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</si>
  <si>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</si>
  <si>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</si>
  <si>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</si>
  <si>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</si>
  <si>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</si>
  <si>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</si>
  <si>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</si>
  <si>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</si>
  <si>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</si>
  <si>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</si>
  <si>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</si>
  <si>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</si>
  <si>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</si>
  <si>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</si>
  <si>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</si>
  <si>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</si>
  <si>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</si>
  <si>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</si>
  <si>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</si>
  <si>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</si>
  <si>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</si>
  <si>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</si>
  <si>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</si>
  <si>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</si>
  <si>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</si>
  <si>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</si>
  <si>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</si>
  <si>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</si>
  <si>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</si>
  <si>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</si>
  <si>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</si>
  <si>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</si>
  <si>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</si>
  <si>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</si>
  <si>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</si>
  <si>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</si>
  <si>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</si>
  <si>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</si>
  <si>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</si>
  <si>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</si>
  <si>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</si>
  <si>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</si>
  <si>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</si>
  <si>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</si>
  <si>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</si>
  <si>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</si>
  <si>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</si>
  <si>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</si>
  <si>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</si>
  <si>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</si>
  <si>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</si>
  <si>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</si>
  <si>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</si>
  <si>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</si>
  <si>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</si>
  <si>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</si>
  <si>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</si>
  <si>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</si>
  <si>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</si>
  <si>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</si>
  <si>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</si>
  <si>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</si>
  <si>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</si>
  <si>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</si>
  <si>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</si>
  <si>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</si>
  <si>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</si>
  <si>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</si>
  <si>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</si>
  <si>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</si>
  <si>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</si>
  <si>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</si>
  <si>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</si>
  <si>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</si>
  <si>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</si>
  <si>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</si>
  <si>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</si>
  <si>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</si>
  <si>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</si>
  <si>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</si>
  <si>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</si>
  <si>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</si>
  <si>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</si>
  <si>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</si>
  <si>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</si>
  <si>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</si>
  <si>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</si>
  <si>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</si>
  <si>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</si>
  <si>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</si>
  <si>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</si>
  <si>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</si>
  <si>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</si>
  <si>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</si>
  <si>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</si>
  <si>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</si>
  <si>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</si>
  <si>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</si>
  <si>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</si>
  <si>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</si>
  <si>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</si>
  <si>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</si>
  <si>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</si>
  <si>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</si>
  <si>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</si>
  <si>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</si>
  <si>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</si>
  <si>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</si>
  <si>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</si>
  <si>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</si>
  <si>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</si>
  <si>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</si>
  <si>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</si>
  <si>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</si>
  <si>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</si>
  <si>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</si>
  <si>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</si>
  <si>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</si>
  <si>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</si>
  <si>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</si>
  <si>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</si>
  <si>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</si>
  <si>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</si>
  <si>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</si>
  <si>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</si>
  <si>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</si>
  <si>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</si>
  <si>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</si>
  <si>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</si>
  <si>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</si>
  <si>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</si>
  <si>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</si>
  <si>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</si>
  <si>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</si>
  <si>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</si>
  <si>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</si>
  <si>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</si>
  <si>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</si>
  <si>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</si>
  <si>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</si>
  <si>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</si>
  <si>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</si>
  <si>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</si>
  <si>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</si>
  <si>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</si>
  <si>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</si>
  <si>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</si>
  <si>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</si>
  <si>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</si>
  <si>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</si>
  <si>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</si>
  <si>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</si>
  <si>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</si>
  <si>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</si>
  <si>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</si>
  <si>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</si>
  <si>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</si>
  <si>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</si>
  <si>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</si>
  <si>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</si>
  <si>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</si>
  <si>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</si>
  <si>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</si>
  <si>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</si>
  <si>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</si>
  <si>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</si>
  <si>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</si>
  <si>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</si>
  <si>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</si>
  <si>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</si>
  <si>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</si>
  <si>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</si>
  <si>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</si>
  <si>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</si>
  <si>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</si>
  <si>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</si>
  <si>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</si>
  <si>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</si>
  <si>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</si>
  <si>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</si>
  <si>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</si>
  <si>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</si>
  <si>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</si>
  <si>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</si>
  <si>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</si>
  <si>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</si>
  <si>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</si>
  <si>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</si>
  <si>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</si>
  <si>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</si>
  <si>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</si>
  <si>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</si>
  <si>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</si>
  <si>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</si>
  <si>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</si>
  <si>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</si>
  <si>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</si>
  <si>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</si>
  <si>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</si>
  <si>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</si>
  <si>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</si>
  <si>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</si>
  <si>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</si>
  <si>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</si>
  <si>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</si>
  <si>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</si>
  <si>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</si>
  <si>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</si>
  <si>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</si>
  <si>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</si>
  <si>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</si>
  <si>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</si>
  <si>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</si>
  <si>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</si>
  <si>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</si>
  <si>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</si>
  <si>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</si>
  <si>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</si>
  <si>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</si>
  <si>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</si>
  <si>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</si>
  <si>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</si>
  <si>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</si>
  <si>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</si>
  <si>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</si>
  <si>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</si>
  <si>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</si>
  <si>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</si>
  <si>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</si>
  <si>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</si>
  <si>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</si>
  <si>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</si>
  <si>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</si>
  <si>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</si>
  <si>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</si>
  <si>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</si>
  <si>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</si>
  <si>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</si>
  <si>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</si>
  <si>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</si>
  <si>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</si>
  <si>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</si>
  <si>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</si>
  <si>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</si>
  <si>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</si>
  <si>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</si>
  <si>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</si>
  <si>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</si>
  <si>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</si>
  <si>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</si>
  <si>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</si>
  <si>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</si>
  <si>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</si>
  <si>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</si>
  <si>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</si>
  <si>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</si>
  <si>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</si>
  <si>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</si>
  <si>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</si>
  <si>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</si>
  <si>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</si>
  <si>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</si>
  <si>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</si>
  <si>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</si>
  <si>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</si>
  <si>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</si>
  <si>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</si>
  <si>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</si>
  <si>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</si>
  <si>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</si>
  <si>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</si>
  <si>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</si>
  <si>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</si>
  <si>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</si>
  <si>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</si>
  <si>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</si>
  <si>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</si>
  <si>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</si>
  <si>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</si>
  <si>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</si>
  <si>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</si>
  <si>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</si>
  <si>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</si>
  <si>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</si>
  <si>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</si>
  <si>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</si>
  <si>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</si>
  <si>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</si>
  <si>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</si>
  <si>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</si>
  <si>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</si>
  <si>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</si>
  <si>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</si>
  <si>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</si>
  <si>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</si>
  <si>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</si>
  <si>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</si>
  <si>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</si>
  <si>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</si>
  <si>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</si>
  <si>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</si>
  <si>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</si>
  <si>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</si>
  <si>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</si>
  <si>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</si>
  <si>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</si>
  <si>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</si>
  <si>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</si>
  <si>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</si>
  <si>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</si>
  <si>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</si>
  <si>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</si>
  <si>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</si>
  <si>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</si>
  <si>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</si>
  <si>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</si>
  <si>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</si>
  <si>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</si>
  <si>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</si>
  <si>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</si>
  <si>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</si>
  <si>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</si>
  <si>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</si>
  <si>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</si>
  <si>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</si>
  <si>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</si>
  <si>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</si>
  <si>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</si>
  <si>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</si>
  <si>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</si>
  <si>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</si>
  <si>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</si>
  <si>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</si>
  <si>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</si>
  <si>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</si>
  <si>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</si>
  <si>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</si>
  <si>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</si>
  <si>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</si>
  <si>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</si>
  <si>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</si>
  <si>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</si>
  <si>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</si>
  <si>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</si>
  <si>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</si>
  <si>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</si>
  <si>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</si>
  <si>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</si>
  <si>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</si>
  <si>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</si>
  <si>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</si>
  <si>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</si>
  <si>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</si>
  <si>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</si>
  <si>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</si>
  <si>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</si>
  <si>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</si>
  <si>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</si>
  <si>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</si>
  <si>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</si>
  <si>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</si>
  <si>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</si>
  <si>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</si>
  <si>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</si>
  <si>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</si>
  <si>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</si>
  <si>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</si>
  <si>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</si>
  <si>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</si>
  <si>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</si>
  <si>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</si>
  <si>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</si>
  <si>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</si>
  <si>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</si>
  <si>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</si>
  <si>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</si>
  <si>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</si>
  <si>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</si>
  <si>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</si>
  <si>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</si>
  <si>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</si>
  <si>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</si>
  <si>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</si>
  <si>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</si>
  <si>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</si>
  <si>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</si>
  <si>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</si>
  <si>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</si>
  <si>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</si>
  <si>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</si>
  <si>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</si>
  <si>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</si>
  <si>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</si>
  <si>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</si>
  <si>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</si>
  <si>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</si>
  <si>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</si>
  <si>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</si>
  <si>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</si>
  <si>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</si>
  <si>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</si>
  <si>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</si>
  <si>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</si>
  <si>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</si>
  <si>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</si>
  <si>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</si>
  <si>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</si>
  <si>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</si>
  <si>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</si>
  <si>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</si>
  <si>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</si>
  <si>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</si>
  <si>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</si>
  <si>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</si>
  <si>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</si>
  <si>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</si>
  <si>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</si>
  <si>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</si>
  <si>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</si>
  <si>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</si>
  <si>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</si>
  <si>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</si>
  <si>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</si>
  <si>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</si>
  <si>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</si>
  <si>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</si>
  <si>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</si>
  <si>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</si>
  <si>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</si>
  <si>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</si>
  <si>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</si>
  <si>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</si>
  <si>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</si>
  <si>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</si>
  <si>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</si>
  <si>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</si>
  <si>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</si>
  <si>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</si>
  <si>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</si>
  <si>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</si>
  <si>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</si>
  <si>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</si>
  <si>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</si>
  <si>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</si>
  <si>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</si>
  <si>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</si>
  <si>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</si>
  <si>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</si>
  <si>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</si>
  <si>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</si>
  <si>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</si>
  <si>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</si>
  <si>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</si>
  <si>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</si>
  <si>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</si>
  <si>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</si>
  <si>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</si>
  <si>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</si>
  <si>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</si>
  <si>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</si>
  <si>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</si>
  <si>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</si>
  <si>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</si>
  <si>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</si>
  <si>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</si>
  <si>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</si>
  <si>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</si>
  <si>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</si>
  <si>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</si>
  <si>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</si>
  <si>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</si>
  <si>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</si>
  <si>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</si>
  <si>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</si>
  <si>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</si>
  <si>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</si>
  <si>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</si>
  <si>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</si>
  <si>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</si>
  <si>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</si>
  <si>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</si>
  <si>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</si>
  <si>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</si>
  <si>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</si>
  <si>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</si>
  <si>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</si>
  <si>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</si>
  <si>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</si>
  <si>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</si>
  <si>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</si>
  <si>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</si>
  <si>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</si>
  <si>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</si>
  <si>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</si>
  <si>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</si>
  <si>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</si>
  <si>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</si>
  <si>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</si>
  <si>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</si>
  <si>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</si>
  <si>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</si>
  <si>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</si>
  <si>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</si>
  <si>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</si>
  <si>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</si>
  <si>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</si>
  <si>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</si>
  <si>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</si>
  <si>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</si>
  <si>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</si>
  <si>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</si>
  <si>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</si>
  <si>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</si>
  <si>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</si>
  <si>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</si>
  <si>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</si>
  <si>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</si>
  <si>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</si>
  <si>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</si>
  <si>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</si>
  <si>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</si>
  <si>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</si>
  <si>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</si>
  <si>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</si>
  <si>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</si>
  <si>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</si>
  <si>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</si>
  <si>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</si>
  <si>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</si>
  <si>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</si>
  <si>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</si>
  <si>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</si>
  <si>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</si>
  <si>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</si>
  <si>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</si>
  <si>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</si>
  <si>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</si>
  <si>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</si>
  <si>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</si>
  <si>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</si>
  <si>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</si>
  <si>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</si>
  <si>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</si>
  <si>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</si>
  <si>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</si>
  <si>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</si>
  <si>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</si>
  <si>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</si>
  <si>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</si>
  <si>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</si>
  <si>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</si>
  <si>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</si>
  <si>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</si>
  <si>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</si>
  <si>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</si>
  <si>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</si>
  <si>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</si>
  <si>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</si>
  <si>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</si>
  <si>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</si>
  <si>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</si>
  <si>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</si>
  <si>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</si>
  <si>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</si>
  <si>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</si>
  <si>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</si>
  <si>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</si>
  <si>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</si>
  <si>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</si>
  <si>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</si>
  <si>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</si>
  <si>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</si>
  <si>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</si>
  <si>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</si>
  <si>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</si>
  <si>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</si>
  <si>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</si>
  <si>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</si>
  <si>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</si>
  <si>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</si>
  <si>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</si>
  <si>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</si>
  <si>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</si>
  <si>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</si>
  <si>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</si>
  <si>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</si>
  <si>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</si>
  <si>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</si>
  <si>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</si>
  <si>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</si>
  <si>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</si>
  <si>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</si>
  <si>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</si>
  <si>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</si>
  <si>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</si>
  <si>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</si>
  <si>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</si>
  <si>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</si>
  <si>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</si>
  <si>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</si>
  <si>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</si>
  <si>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</si>
  <si>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</si>
  <si>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</si>
  <si>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</si>
  <si>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</si>
  <si>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</si>
  <si>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</si>
  <si>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</si>
  <si>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</si>
  <si>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</si>
  <si>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</si>
  <si>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</si>
  <si>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</si>
  <si>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</si>
  <si>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</si>
  <si>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</si>
  <si>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</si>
  <si>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</si>
  <si>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</si>
  <si>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</si>
  <si>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</si>
  <si>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</si>
  <si>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</si>
  <si>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</si>
  <si>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</si>
  <si>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</si>
  <si>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</si>
  <si>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</si>
  <si>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</si>
  <si>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</si>
  <si>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</si>
  <si>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</si>
  <si>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</si>
  <si>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</si>
  <si>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</si>
  <si>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</si>
  <si>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</si>
  <si>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</si>
  <si>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</si>
  <si>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</si>
  <si>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</si>
  <si>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</si>
  <si>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</si>
  <si>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</si>
  <si>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</si>
  <si>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</si>
  <si>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</si>
  <si>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</si>
  <si>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</si>
  <si>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</si>
  <si>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</si>
  <si>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</si>
  <si>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</si>
  <si>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</si>
  <si>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</si>
  <si>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</si>
  <si>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</si>
  <si>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</si>
  <si>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</si>
  <si>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</si>
  <si>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</si>
  <si>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</si>
  <si>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</si>
  <si>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</si>
  <si>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</si>
  <si>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</si>
  <si>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</si>
  <si>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</si>
  <si>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</si>
  <si>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</si>
  <si>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</si>
  <si>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</si>
  <si>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</si>
  <si>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</si>
  <si>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</si>
  <si>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</si>
  <si>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</si>
  <si>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</si>
  <si>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</si>
  <si>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</si>
  <si>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</si>
  <si>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</si>
  <si>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</si>
  <si>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</si>
  <si>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</si>
  <si>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</si>
  <si>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</si>
  <si>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</si>
  <si>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</si>
  <si>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</si>
  <si>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</si>
  <si>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</si>
  <si>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</si>
  <si>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</si>
  <si>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</si>
  <si>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</si>
  <si>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</si>
  <si>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</si>
  <si>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</si>
  <si>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</si>
  <si>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</si>
  <si>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</si>
  <si>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</si>
  <si>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</si>
  <si>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</si>
  <si>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</si>
  <si>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</si>
  <si>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</si>
  <si>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</si>
  <si>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</si>
  <si>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</si>
  <si>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</si>
  <si>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</si>
  <si>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</si>
  <si>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</si>
  <si>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</si>
  <si>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</si>
  <si>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</si>
  <si>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</si>
  <si>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</si>
  <si>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</si>
  <si>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</si>
  <si>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</si>
  <si>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</si>
  <si>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</si>
  <si>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</si>
  <si>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</si>
  <si>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</si>
  <si>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</si>
  <si>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</si>
  <si>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</si>
  <si>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</si>
  <si>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</si>
  <si>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</si>
  <si>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</si>
  <si>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</si>
  <si>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</si>
  <si>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</si>
  <si>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</si>
  <si>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</si>
  <si>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</si>
  <si>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</si>
  <si>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</si>
  <si>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</si>
  <si>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</si>
  <si>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</si>
  <si>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</si>
  <si>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</si>
  <si>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</si>
  <si>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</si>
  <si>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</si>
  <si>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</si>
  <si>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</si>
  <si>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</si>
  <si>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</si>
  <si>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</si>
  <si>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</si>
  <si>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</si>
  <si>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</si>
  <si>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</si>
  <si>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</si>
  <si>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</si>
  <si>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</si>
  <si>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</si>
  <si>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</si>
  <si>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</si>
  <si>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</si>
  <si>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</si>
  <si>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</si>
  <si>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</si>
  <si>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</si>
  <si>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</si>
  <si>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</si>
  <si>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</si>
  <si>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</si>
  <si>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</si>
  <si>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</si>
  <si>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</si>
  <si>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</si>
  <si>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</si>
  <si>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</si>
  <si>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</si>
  <si>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</si>
  <si>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</si>
  <si>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</si>
  <si>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</si>
  <si>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</si>
  <si>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</si>
  <si>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</si>
  <si>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</si>
  <si>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</si>
  <si>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</si>
  <si>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</si>
  <si>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</si>
  <si>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</si>
  <si>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</si>
  <si>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</si>
  <si>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</si>
  <si>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</si>
  <si>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</si>
  <si>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</si>
  <si>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</si>
  <si>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</si>
  <si>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</si>
  <si>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</si>
  <si>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</si>
  <si>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</si>
  <si>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</si>
  <si>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</si>
  <si>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</si>
  <si>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</si>
  <si>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</si>
  <si>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</si>
  <si>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</si>
  <si>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</si>
  <si>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</si>
  <si>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</si>
  <si>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</si>
  <si>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</si>
  <si>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</si>
  <si>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</si>
  <si>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</si>
  <si>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</si>
  <si>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</si>
  <si>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</si>
  <si>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</si>
  <si>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</si>
  <si>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</si>
  <si>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</si>
  <si>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</si>
  <si>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</si>
  <si>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</si>
  <si>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</si>
  <si>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</si>
  <si>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</si>
  <si>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</si>
  <si>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</si>
  <si>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</si>
  <si>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</si>
  <si>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</si>
  <si>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</si>
  <si>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</si>
  <si>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</si>
  <si>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</si>
  <si>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</si>
  <si>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</si>
  <si>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</si>
  <si>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</si>
  <si>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</si>
  <si>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</si>
  <si>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</si>
  <si>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</si>
  <si>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</si>
  <si>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</si>
  <si>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</si>
  <si>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</si>
  <si>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</si>
  <si>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</si>
  <si>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</si>
  <si>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</si>
  <si>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</si>
  <si>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</si>
  <si>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</si>
  <si>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</si>
  <si>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</si>
  <si>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</si>
  <si>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</si>
  <si>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</si>
  <si>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</si>
  <si>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</si>
  <si>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</si>
  <si>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</si>
  <si>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</si>
  <si>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</si>
  <si>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</si>
  <si>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</si>
  <si>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</si>
  <si>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</si>
  <si>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</si>
  <si>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</si>
  <si>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</si>
  <si>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</si>
  <si>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</si>
  <si>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</si>
  <si>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</si>
  <si>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</si>
  <si>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</si>
  <si>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</si>
  <si>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</si>
  <si>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</si>
  <si>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</si>
  <si>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</si>
  <si>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</si>
  <si>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</si>
  <si>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</si>
  <si>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</si>
  <si>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</si>
  <si>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</si>
  <si>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</si>
  <si>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</si>
  <si>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</si>
  <si>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</si>
  <si>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</si>
  <si>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</si>
  <si>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</si>
  <si>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</si>
  <si>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</si>
  <si>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</si>
  <si>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</si>
  <si>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</si>
  <si>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</si>
  <si>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</si>
  <si>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</si>
  <si>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</si>
  <si>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</si>
  <si>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</si>
  <si>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</si>
  <si>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</si>
  <si>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</si>
  <si>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</si>
  <si>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</si>
  <si>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</si>
  <si>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</si>
  <si>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</si>
  <si>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</si>
  <si>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</si>
  <si>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</si>
  <si>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</si>
  <si>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</si>
  <si>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</si>
  <si>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</si>
  <si>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</si>
  <si>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</si>
  <si>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</si>
  <si>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</si>
  <si>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</si>
  <si>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</si>
  <si>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</si>
  <si>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</si>
  <si>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</si>
  <si>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</si>
  <si>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</si>
  <si>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</si>
  <si>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</si>
  <si>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</si>
  <si>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</si>
  <si>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</si>
  <si>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</si>
  <si>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</si>
  <si>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</si>
  <si>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</si>
  <si>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</si>
  <si>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</si>
  <si>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</si>
  <si>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</si>
  <si>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</si>
  <si>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</si>
  <si>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</si>
  <si>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</si>
  <si>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</si>
  <si>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</si>
  <si>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</si>
  <si>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</si>
  <si>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</si>
  <si>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</si>
  <si>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</si>
  <si>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</si>
  <si>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</si>
  <si>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</si>
  <si>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</si>
  <si>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</si>
  <si>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</si>
  <si>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</si>
  <si>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</si>
  <si>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</si>
  <si>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</si>
  <si>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</si>
  <si>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</si>
  <si>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</si>
  <si>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</si>
  <si>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</si>
  <si>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</si>
  <si>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</si>
  <si>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</si>
  <si>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</si>
  <si>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</si>
  <si>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</si>
  <si>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</si>
  <si>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</si>
  <si>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</si>
  <si>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</si>
  <si>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</si>
  <si>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</si>
  <si>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</si>
  <si>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</si>
  <si>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</si>
  <si>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</si>
  <si>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</si>
  <si>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</si>
  <si>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</si>
  <si>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</si>
  <si>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</si>
  <si>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</si>
  <si>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</si>
  <si>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</si>
  <si>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</si>
  <si>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</si>
  <si>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</si>
  <si>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</si>
  <si>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</si>
  <si>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</si>
  <si>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</si>
  <si>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</si>
  <si>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</si>
  <si>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</si>
  <si>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</si>
  <si>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</si>
  <si>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</si>
  <si>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</si>
  <si>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</si>
  <si>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</si>
  <si>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</si>
  <si>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</si>
  <si>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</si>
  <si>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</si>
  <si>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</si>
  <si>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</si>
  <si>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</si>
  <si>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</si>
  <si>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</si>
  <si>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</si>
  <si>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</si>
  <si>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</si>
  <si>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</si>
  <si>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</si>
  <si>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</si>
  <si>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</si>
  <si>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</si>
  <si>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</si>
  <si>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</si>
  <si>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</si>
  <si>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</si>
  <si>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</si>
  <si>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</si>
  <si>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</si>
  <si>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</si>
  <si>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</si>
  <si>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</si>
  <si>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</si>
  <si>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</si>
  <si>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</si>
  <si>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</si>
  <si>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</si>
  <si>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</si>
  <si>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</si>
  <si>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</si>
  <si>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</si>
  <si>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</si>
  <si>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</si>
  <si>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</si>
  <si>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</si>
  <si>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</si>
  <si>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</si>
  <si>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</si>
  <si>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</si>
  <si>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</si>
  <si>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</si>
  <si>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</si>
  <si>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</si>
  <si>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</si>
  <si>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</si>
  <si>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</si>
  <si>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</si>
  <si>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</si>
  <si>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</si>
  <si>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</si>
  <si>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</si>
  <si>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</si>
  <si>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</si>
  <si>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</si>
  <si>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</si>
  <si>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</si>
  <si>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</si>
  <si>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</si>
  <si>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</si>
  <si>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</si>
  <si>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</si>
  <si>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</si>
  <si>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</si>
  <si>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</si>
  <si>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</si>
  <si>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</si>
  <si>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</si>
  <si>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</si>
  <si>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</si>
  <si>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</si>
  <si>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</si>
  <si>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</si>
  <si>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</si>
  <si>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</si>
  <si>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</si>
  <si>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</si>
  <si>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</si>
  <si>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</si>
  <si>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</si>
  <si>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</si>
  <si>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</si>
  <si>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</si>
  <si>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</si>
  <si>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</si>
  <si>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</si>
  <si>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</si>
  <si>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</si>
  <si>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</si>
  <si>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</si>
  <si>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</si>
  <si>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</si>
  <si>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</si>
  <si>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</si>
  <si>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</si>
  <si>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</si>
  <si>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</si>
  <si>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</si>
  <si>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</si>
  <si>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</si>
  <si>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</si>
  <si>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</si>
  <si>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</si>
  <si>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</si>
  <si>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</si>
  <si>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</si>
  <si>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</si>
  <si>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</si>
  <si>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</si>
  <si>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</si>
  <si>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</si>
  <si>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</si>
  <si>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</si>
  <si>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</si>
  <si>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</si>
  <si>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</si>
  <si>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</si>
  <si>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</si>
  <si>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</si>
  <si>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</si>
  <si>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</si>
  <si>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</si>
  <si>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</si>
  <si>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</si>
  <si>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</si>
  <si>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</si>
  <si>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</si>
  <si>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</si>
  <si>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</si>
  <si>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</si>
  <si>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</si>
  <si>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</si>
  <si>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</si>
  <si>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</si>
  <si>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</si>
  <si>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</si>
  <si>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</si>
  <si>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</si>
  <si>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</si>
  <si>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</si>
  <si>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</si>
  <si>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</si>
  <si>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</si>
  <si>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</si>
  <si>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</si>
  <si>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</si>
  <si>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</si>
  <si>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</si>
  <si>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</si>
  <si>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</si>
  <si>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</si>
  <si>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</si>
  <si>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</si>
  <si>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</si>
  <si>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</si>
  <si>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</si>
  <si>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</si>
  <si>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</si>
  <si>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</si>
  <si>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</si>
  <si>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</si>
  <si>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</si>
  <si>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</si>
  <si>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</si>
  <si>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</si>
  <si>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</si>
  <si>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</si>
  <si>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</si>
  <si>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</si>
  <si>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</si>
  <si>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</si>
  <si>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</si>
  <si>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</si>
  <si>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</si>
  <si>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</si>
  <si>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</si>
  <si>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</si>
  <si>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</si>
  <si>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</si>
  <si>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</si>
  <si>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</si>
  <si>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</si>
  <si>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</si>
  <si>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</si>
  <si>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</si>
  <si>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</si>
  <si>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</si>
  <si>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</si>
  <si>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</si>
  <si>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</si>
  <si>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</si>
  <si>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</si>
  <si>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</si>
  <si>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</si>
  <si>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</si>
  <si>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</si>
  <si>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</si>
  <si>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</si>
  <si>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</si>
  <si>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</si>
  <si>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</si>
  <si>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</si>
  <si>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</si>
  <si>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</si>
  <si>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</si>
  <si>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</si>
  <si>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</si>
  <si>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</si>
  <si>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</si>
  <si>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</si>
  <si>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</si>
  <si>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</si>
  <si>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</si>
  <si>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</si>
  <si>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</si>
  <si>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</si>
  <si>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</si>
  <si>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</si>
  <si>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</si>
  <si>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</si>
  <si>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</si>
  <si>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</si>
  <si>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</si>
  <si>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</si>
  <si>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</si>
  <si>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</si>
  <si>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</si>
  <si>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</si>
  <si>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</si>
  <si>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</si>
  <si>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</si>
  <si>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</si>
  <si>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</si>
  <si>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</si>
  <si>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</si>
  <si>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</si>
  <si>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</si>
  <si>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</si>
  <si>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</si>
  <si>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</si>
  <si>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</si>
  <si>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</si>
  <si>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</si>
  <si>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</si>
  <si>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</si>
  <si>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</si>
  <si>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</si>
  <si>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</si>
  <si>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</si>
  <si>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</si>
  <si>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</si>
  <si>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</si>
  <si>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</si>
  <si>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</si>
  <si>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</si>
  <si>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</si>
  <si>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</si>
  <si>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</si>
  <si>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</si>
  <si>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</si>
  <si>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</si>
  <si>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</si>
  <si>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</si>
  <si>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</si>
  <si>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</si>
  <si>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</si>
  <si>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</si>
  <si>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</si>
  <si>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</si>
  <si>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</si>
  <si>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</si>
  <si>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</si>
  <si>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</si>
  <si>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</si>
  <si>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</si>
  <si>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</si>
  <si>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</si>
  <si>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</si>
  <si>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</si>
  <si>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</si>
  <si>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</si>
  <si>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</si>
  <si>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</si>
  <si>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</si>
  <si>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</si>
  <si>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</si>
  <si>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</si>
  <si>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</si>
  <si>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</si>
  <si>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</si>
  <si>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</si>
  <si>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</si>
  <si>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</si>
  <si>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</si>
  <si>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</si>
  <si>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</si>
  <si>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</si>
  <si>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</si>
  <si>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</si>
  <si>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</si>
  <si>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</si>
  <si>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</si>
  <si>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</si>
  <si>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</si>
  <si>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</si>
  <si>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</si>
  <si>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</si>
  <si>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</si>
  <si>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</si>
  <si>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</si>
  <si>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</si>
  <si>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</si>
  <si>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</si>
  <si>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</si>
  <si>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</si>
  <si>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</si>
  <si>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</si>
  <si>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</si>
  <si>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</si>
  <si>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</si>
  <si>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</si>
  <si>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</si>
  <si>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</si>
  <si>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</si>
  <si>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</si>
  <si>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</si>
  <si>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</si>
  <si>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</si>
  <si>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</si>
  <si>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</si>
  <si>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</si>
  <si>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</si>
  <si>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</si>
  <si>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</si>
  <si>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</si>
  <si>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</si>
  <si>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</si>
  <si>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</si>
  <si>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</si>
  <si>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</si>
  <si>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</si>
  <si>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</si>
  <si>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</si>
  <si>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</si>
  <si>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</si>
  <si>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</si>
  <si>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</si>
  <si>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</si>
  <si>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</si>
  <si>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</si>
  <si>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</si>
  <si>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</si>
  <si>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</si>
  <si>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</si>
  <si>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</si>
  <si>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</si>
  <si>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</si>
  <si>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</si>
  <si>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</si>
  <si>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</si>
  <si>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</si>
  <si>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</si>
  <si>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</si>
  <si>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</si>
  <si>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</si>
  <si>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</si>
  <si>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</si>
  <si>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</si>
  <si>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</si>
  <si>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</si>
  <si>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</si>
  <si>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</si>
  <si>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</si>
  <si>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</si>
  <si>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</si>
  <si>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</si>
  <si>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</si>
  <si>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</si>
  <si>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</si>
  <si>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</si>
  <si>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</si>
  <si>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</si>
  <si>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</si>
  <si>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</si>
  <si>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</si>
  <si>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</si>
  <si>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</si>
  <si>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</si>
  <si>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</si>
  <si>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</si>
  <si>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</si>
  <si>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</si>
  <si>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</si>
  <si>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</si>
  <si>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</si>
  <si>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</si>
  <si>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</si>
  <si>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</si>
  <si>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</si>
  <si>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</si>
  <si>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</si>
  <si>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</si>
  <si>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</si>
  <si>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</si>
  <si>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</si>
  <si>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</si>
  <si>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</si>
  <si>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</si>
  <si>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</si>
  <si>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</si>
  <si>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</si>
  <si>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</si>
  <si>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</si>
  <si>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</si>
  <si>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</si>
  <si>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</si>
  <si>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</si>
  <si>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</si>
  <si>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</si>
  <si>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</si>
  <si>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</si>
  <si>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</si>
  <si>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</si>
  <si>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</si>
  <si>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</si>
  <si>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</si>
  <si>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</si>
  <si>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</si>
  <si>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</si>
  <si>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</si>
  <si>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</si>
  <si>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</si>
  <si>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</si>
  <si>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</si>
  <si>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</si>
  <si>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</si>
  <si>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</si>
  <si>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</si>
  <si>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</si>
  <si>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</si>
  <si>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</si>
  <si>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</si>
  <si>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</si>
  <si>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</si>
  <si>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</si>
  <si>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</si>
  <si>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</si>
  <si>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</si>
  <si>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</si>
  <si>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</si>
  <si>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</si>
  <si>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</si>
  <si>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</si>
  <si>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</si>
  <si>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</si>
  <si>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</si>
  <si>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</si>
  <si>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</si>
  <si>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</si>
  <si>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</si>
  <si>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</si>
  <si>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</si>
  <si>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</si>
  <si>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</si>
  <si>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</si>
  <si>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</si>
  <si>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</si>
  <si>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</si>
  <si>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</si>
  <si>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</si>
  <si>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</si>
  <si>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</si>
  <si>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</si>
  <si>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</si>
  <si>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</si>
  <si>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</si>
  <si>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</si>
  <si>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</si>
  <si>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</si>
  <si>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</si>
  <si>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</si>
  <si>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</si>
  <si>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</si>
  <si>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</si>
  <si>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</si>
  <si>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</si>
  <si>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</si>
  <si>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</si>
  <si>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</si>
  <si>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</si>
  <si>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</si>
  <si>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</si>
  <si>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</si>
  <si>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</si>
  <si>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</si>
  <si>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</si>
  <si>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</si>
  <si>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</si>
  <si>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</si>
  <si>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</si>
  <si>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</si>
  <si>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</si>
  <si>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</si>
  <si>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</si>
  <si>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</si>
  <si>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</si>
  <si>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</si>
  <si>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</si>
  <si>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</si>
  <si>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</si>
  <si>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</si>
  <si>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</si>
  <si>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</si>
  <si>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</si>
  <si>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</si>
  <si>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</si>
  <si>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</si>
  <si>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</si>
  <si>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</si>
  <si>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</si>
  <si>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</si>
  <si>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</si>
  <si>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</si>
  <si>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</si>
  <si>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</si>
  <si>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</si>
  <si>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</si>
  <si>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</si>
  <si>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</si>
  <si>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</si>
  <si>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</si>
  <si>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</si>
  <si>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</si>
  <si>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</si>
  <si>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</si>
  <si>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</si>
  <si>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</si>
  <si>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</si>
  <si>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</si>
  <si>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</si>
  <si>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</si>
  <si>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</si>
  <si>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</si>
  <si>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</si>
  <si>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</si>
  <si>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</si>
  <si>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</si>
  <si>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</si>
  <si>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</si>
  <si>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</si>
  <si>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</si>
  <si>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</si>
  <si>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</si>
  <si>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</si>
  <si>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</si>
  <si>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</si>
  <si>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</si>
  <si>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</si>
  <si>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</si>
  <si>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</si>
  <si>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</si>
  <si>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</si>
  <si>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</si>
  <si>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</si>
  <si>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</si>
  <si>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</si>
  <si>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</si>
  <si>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</si>
  <si>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</si>
  <si>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</si>
  <si>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</si>
  <si>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</si>
  <si>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</si>
  <si>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</si>
  <si>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</si>
  <si>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</si>
  <si>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</si>
  <si>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</si>
  <si>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</si>
  <si>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</si>
  <si>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</si>
  <si>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</si>
  <si>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</si>
  <si>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</si>
  <si>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</si>
  <si>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</si>
  <si>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</si>
  <si>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</si>
  <si>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</si>
  <si>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</si>
  <si>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</si>
  <si>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</si>
  <si>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</si>
  <si>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</si>
  <si>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</si>
  <si>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</si>
  <si>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</si>
  <si>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</si>
  <si>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</si>
  <si>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</si>
  <si>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</si>
  <si>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</si>
  <si>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</si>
  <si>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</si>
  <si>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</si>
  <si>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</si>
  <si>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</si>
  <si>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</si>
  <si>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</si>
  <si>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</si>
  <si>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</si>
  <si>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</si>
  <si>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</si>
  <si>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</si>
  <si>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</si>
  <si>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</si>
  <si>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</si>
  <si>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</si>
  <si>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</si>
  <si>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</si>
  <si>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</si>
  <si>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</si>
  <si>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</si>
  <si>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</si>
  <si>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</si>
  <si>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</si>
  <si>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</si>
  <si>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</si>
  <si>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</si>
  <si>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</si>
  <si>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</si>
  <si>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</si>
  <si>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</si>
  <si>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</si>
  <si>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</si>
  <si>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</si>
  <si>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</si>
  <si>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</si>
  <si>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</si>
  <si>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</si>
  <si>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</si>
  <si>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</si>
  <si>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</si>
  <si>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</si>
  <si>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</si>
  <si>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</si>
  <si>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</si>
  <si>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</si>
  <si>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</si>
  <si>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</si>
  <si>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</si>
  <si>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</si>
  <si>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</si>
  <si>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</si>
  <si>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</si>
  <si>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</si>
  <si>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</si>
  <si>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</si>
  <si>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</si>
  <si>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</si>
  <si>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</si>
  <si>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</si>
  <si>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</si>
  <si>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</si>
  <si>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</si>
  <si>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</si>
  <si>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</si>
  <si>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</si>
  <si>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</si>
  <si>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</si>
  <si>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</si>
  <si>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</si>
  <si>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</si>
  <si>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</si>
  <si>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</si>
  <si>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</si>
  <si>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</si>
  <si>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</si>
  <si>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</si>
  <si>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</si>
  <si>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</si>
  <si>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</si>
  <si>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</si>
  <si>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</si>
  <si>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</si>
  <si>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</si>
  <si>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</si>
  <si>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</si>
  <si>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</si>
  <si>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</si>
  <si>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</si>
  <si>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</si>
  <si>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</si>
  <si>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</si>
  <si>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</si>
  <si>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</si>
  <si>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</si>
  <si>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</si>
  <si>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</si>
  <si>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</si>
  <si>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</si>
  <si>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</si>
  <si>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</si>
  <si>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</si>
  <si>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</si>
  <si>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</si>
  <si>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</si>
  <si>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</si>
  <si>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</si>
  <si>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</si>
  <si>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</si>
  <si>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</si>
  <si>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</si>
  <si>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</si>
  <si>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</si>
  <si>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</si>
  <si>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</si>
  <si>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</si>
  <si>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</si>
  <si>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</si>
  <si>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</si>
  <si>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</si>
  <si>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</si>
  <si>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</si>
  <si>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</si>
  <si>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</si>
  <si>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</si>
  <si>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</si>
  <si>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</si>
  <si>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</si>
  <si>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</si>
  <si>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</si>
  <si>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</si>
  <si>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</si>
  <si>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</si>
  <si>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</si>
  <si>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</si>
  <si>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</si>
  <si>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</si>
  <si>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</si>
  <si>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</si>
  <si>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</si>
  <si>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</si>
  <si>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</si>
  <si>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</si>
  <si>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</si>
  <si>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</si>
  <si>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</si>
  <si>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</si>
  <si>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</si>
  <si>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</si>
  <si>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</si>
  <si>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</si>
  <si>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</si>
  <si>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</si>
  <si>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</si>
  <si>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</si>
  <si>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</si>
  <si>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</si>
  <si>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</si>
  <si>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</si>
  <si>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</si>
  <si>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</si>
  <si>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</si>
  <si>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</si>
  <si>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</si>
  <si>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</si>
  <si>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</si>
  <si>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</si>
  <si>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</si>
  <si>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</si>
  <si>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</si>
  <si>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</si>
  <si>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</si>
  <si>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</si>
  <si>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</si>
  <si>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</si>
  <si>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</si>
  <si>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</si>
  <si>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</si>
  <si>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</si>
  <si>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</si>
  <si>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</si>
  <si>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</si>
  <si>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</si>
  <si>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</si>
  <si>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</si>
  <si>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</si>
  <si>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</si>
  <si>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</si>
  <si>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</si>
  <si>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</si>
  <si>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</si>
  <si>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</si>
  <si>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</si>
  <si>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</si>
  <si>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</si>
  <si>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</si>
  <si>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</si>
  <si>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</si>
  <si>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</si>
  <si>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</si>
  <si>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</si>
  <si>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</si>
  <si>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</si>
  <si>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</si>
  <si>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</si>
  <si>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</si>
  <si>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</si>
  <si>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</si>
  <si>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</si>
  <si>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</si>
  <si>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</si>
  <si>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</si>
  <si>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</si>
  <si>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</si>
  <si>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</si>
  <si>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</si>
  <si>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</si>
  <si>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</si>
  <si>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</si>
  <si>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</si>
  <si>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</si>
  <si>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</si>
  <si>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</si>
  <si>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</si>
  <si>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</si>
  <si>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</si>
  <si>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</si>
  <si>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</si>
  <si>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</si>
  <si>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</si>
  <si>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</si>
  <si>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</si>
  <si>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</si>
  <si>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</si>
  <si>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</si>
  <si>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</si>
  <si>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</si>
  <si>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</si>
  <si>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</si>
  <si>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</si>
  <si>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</si>
  <si>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</si>
  <si>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</si>
  <si>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</si>
  <si>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</si>
  <si>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</si>
  <si>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</si>
  <si>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</si>
  <si>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</si>
  <si>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</si>
  <si>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</si>
  <si>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</si>
  <si>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</si>
  <si>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</si>
  <si>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</si>
  <si>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</si>
  <si>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</si>
  <si>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</si>
  <si>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</si>
  <si>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</si>
  <si>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</si>
  <si>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</si>
  <si>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</si>
  <si>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</si>
  <si>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</si>
  <si>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</si>
  <si>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</si>
  <si>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</si>
  <si>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</si>
  <si>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</si>
  <si>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</si>
  <si>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</si>
  <si>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</si>
  <si>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</si>
  <si>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</si>
  <si>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</si>
  <si>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</si>
  <si>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</si>
  <si>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</si>
  <si>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</si>
  <si>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</si>
  <si>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</si>
  <si>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</si>
  <si>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</si>
  <si>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</si>
  <si>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</si>
  <si>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</si>
  <si>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</si>
  <si>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</si>
  <si>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</si>
  <si>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</si>
  <si>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</si>
  <si>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</si>
  <si>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</si>
  <si>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</si>
  <si>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</si>
  <si>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</si>
  <si>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</si>
  <si>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</si>
  <si>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</si>
  <si>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</si>
  <si>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</si>
  <si>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</si>
  <si>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</si>
  <si>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</si>
  <si>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</si>
  <si>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</si>
  <si>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</si>
  <si>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</si>
  <si>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</si>
  <si>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</si>
  <si>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</si>
  <si>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</si>
  <si>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</si>
  <si>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</si>
  <si>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</si>
  <si>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</si>
  <si>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</si>
  <si>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</si>
  <si>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</si>
  <si>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</si>
  <si>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</si>
  <si>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</si>
  <si>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</si>
  <si>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</si>
  <si>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</si>
  <si>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</si>
  <si>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</si>
  <si>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</si>
  <si>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</si>
  <si>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</si>
  <si>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</si>
  <si>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</si>
  <si>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</si>
  <si>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</si>
  <si>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</si>
  <si>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</si>
  <si>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</si>
  <si>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</si>
  <si>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</si>
  <si>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</si>
  <si>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</si>
  <si>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</si>
  <si>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</si>
  <si>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</si>
  <si>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</si>
  <si>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</si>
  <si>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</si>
  <si>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</si>
  <si>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</si>
  <si>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</si>
  <si>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</si>
  <si>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</si>
  <si>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</si>
  <si>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</si>
  <si>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</si>
  <si>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</si>
  <si>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</si>
  <si>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</si>
  <si>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</si>
  <si>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</si>
  <si>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</si>
  <si>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</si>
  <si>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</si>
  <si>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</si>
  <si>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</si>
  <si>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</si>
  <si>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</si>
  <si>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</si>
  <si>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</si>
  <si>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</si>
  <si>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</si>
  <si>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</si>
  <si>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</si>
  <si>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</si>
  <si>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</si>
  <si>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</si>
  <si>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</si>
  <si>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</si>
  <si>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</si>
  <si>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</si>
  <si>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</si>
  <si>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</si>
  <si>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</si>
  <si>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</si>
  <si>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</si>
  <si>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</si>
  <si>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</si>
  <si>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</si>
  <si>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</si>
  <si>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</si>
  <si>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</si>
  <si>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</si>
  <si>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</si>
  <si>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</si>
  <si>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</si>
  <si>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</si>
  <si>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</si>
  <si>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</si>
  <si>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</si>
  <si>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</si>
  <si>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</si>
  <si>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</si>
  <si>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</si>
  <si>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</si>
  <si>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</si>
  <si>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</si>
  <si>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</si>
  <si>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</si>
  <si>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</si>
  <si>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</si>
  <si>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</si>
  <si>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</si>
  <si>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</si>
  <si>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</si>
  <si>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</si>
  <si>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</si>
  <si>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</si>
  <si>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</si>
  <si>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</si>
  <si>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</si>
  <si>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</si>
  <si>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</si>
  <si>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</si>
  <si>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</si>
  <si>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</si>
  <si>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</si>
  <si>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</si>
  <si>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</si>
  <si>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</si>
  <si>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</si>
  <si>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</si>
  <si>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</si>
  <si>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</si>
  <si>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</si>
  <si>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</si>
  <si>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</si>
  <si>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</si>
  <si>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</si>
  <si>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</si>
  <si>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</si>
  <si>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</si>
  <si>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</si>
  <si>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</si>
  <si>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</si>
  <si>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</si>
  <si>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</si>
  <si>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</si>
  <si>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</si>
  <si>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</si>
  <si>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</si>
  <si>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</si>
  <si>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</si>
  <si>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</si>
  <si>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</si>
  <si>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</si>
  <si>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</si>
  <si>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</si>
  <si>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</si>
  <si>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</si>
  <si>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</si>
  <si>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</si>
  <si>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</si>
  <si>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</si>
  <si>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</si>
  <si>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</si>
  <si>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</si>
  <si>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</si>
  <si>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</si>
  <si>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</si>
  <si>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</si>
  <si>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</si>
  <si>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</si>
  <si>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</si>
  <si>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</si>
  <si>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</si>
  <si>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</si>
  <si>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</si>
  <si>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</si>
  <si>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</si>
  <si>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</si>
  <si>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</si>
  <si>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</si>
  <si>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</si>
  <si>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</si>
  <si>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</si>
  <si>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</si>
  <si>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</si>
  <si>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</si>
  <si>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</si>
  <si>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</si>
  <si>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</si>
  <si>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</si>
  <si>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</si>
  <si>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</si>
  <si>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</si>
  <si>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</si>
  <si>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</si>
  <si>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</si>
  <si>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</si>
  <si>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</si>
  <si>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</si>
  <si>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</si>
  <si>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</si>
  <si>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</si>
  <si>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</si>
  <si>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</si>
  <si>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</si>
  <si>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</si>
  <si>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</si>
  <si>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</si>
  <si>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</si>
  <si>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</si>
  <si>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</si>
  <si>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</si>
  <si>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</si>
  <si>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</si>
  <si>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</si>
  <si>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</si>
  <si>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</si>
  <si>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</si>
  <si>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</si>
  <si>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</si>
  <si>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</si>
  <si>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</si>
  <si>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</si>
  <si>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</si>
  <si>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</si>
  <si>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</si>
  <si>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</si>
  <si>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</si>
  <si>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</si>
  <si>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</si>
  <si>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</si>
  <si>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</si>
  <si>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</si>
  <si>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</si>
  <si>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</si>
  <si>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</si>
  <si>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</si>
  <si>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</si>
  <si>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</si>
  <si>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</si>
  <si>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</si>
  <si>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</si>
  <si>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</si>
  <si>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</si>
  <si>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</si>
  <si>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</si>
  <si>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</si>
  <si>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</si>
  <si>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</si>
  <si>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</si>
  <si>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</si>
  <si>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</si>
  <si>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</si>
  <si>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</si>
  <si>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</si>
  <si>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</si>
  <si>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</si>
  <si>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</si>
  <si>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</si>
  <si>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</si>
  <si>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</si>
  <si>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</si>
  <si>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</si>
  <si>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</si>
  <si>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</si>
  <si>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</si>
  <si>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</si>
  <si>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</si>
  <si>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</si>
  <si>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</si>
  <si>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</si>
  <si>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</si>
  <si>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</si>
  <si>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</si>
  <si>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</si>
  <si>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</si>
  <si>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</si>
  <si>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</si>
  <si>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</si>
  <si>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</si>
  <si>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</si>
  <si>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</si>
  <si>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</si>
  <si>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</si>
  <si>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</si>
  <si>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</si>
  <si>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</si>
  <si>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</si>
  <si>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</si>
  <si>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</si>
  <si>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</si>
  <si>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</si>
  <si>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</si>
  <si>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</si>
  <si>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</si>
  <si>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</si>
  <si>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</si>
  <si>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</si>
  <si>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</si>
  <si>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</si>
  <si>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</si>
  <si>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</si>
  <si>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</si>
  <si>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</si>
  <si>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</si>
  <si>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</si>
  <si>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</si>
  <si>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</si>
  <si>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</si>
  <si>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</si>
  <si>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</si>
  <si>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</si>
  <si>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</si>
  <si>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</si>
  <si>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</si>
  <si>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</si>
  <si>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</si>
  <si>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</si>
  <si>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</si>
  <si>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</si>
  <si>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</si>
  <si>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</si>
  <si>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</si>
  <si>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</si>
  <si>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</si>
  <si>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</si>
  <si>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</si>
  <si>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</si>
  <si>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</si>
  <si>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</si>
  <si>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</si>
  <si>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</si>
  <si>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</si>
  <si>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</si>
  <si>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</si>
  <si>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</si>
  <si>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</si>
  <si>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</si>
  <si>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</si>
  <si>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</si>
  <si>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</si>
  <si>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</si>
  <si>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</si>
  <si>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</si>
  <si>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</si>
  <si>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</si>
  <si>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</si>
  <si>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</si>
  <si>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</si>
  <si>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</si>
  <si>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</si>
  <si>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</si>
  <si>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</si>
  <si>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</si>
  <si>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</si>
  <si>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</si>
  <si>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</si>
  <si>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</si>
  <si>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</si>
  <si>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</si>
  <si>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</si>
  <si>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</si>
  <si>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</si>
  <si>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</si>
  <si>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</si>
  <si>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</si>
  <si>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</si>
  <si>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</si>
  <si>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</si>
  <si>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</si>
  <si>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</si>
  <si>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</si>
  <si>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</si>
  <si>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</si>
  <si>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</si>
  <si>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</si>
  <si>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</si>
  <si>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</si>
  <si>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</si>
  <si>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</si>
  <si>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</si>
  <si>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</si>
  <si>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</si>
  <si>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</si>
  <si>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</si>
  <si>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</si>
  <si>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</si>
  <si>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</si>
  <si>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</si>
  <si>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</si>
  <si>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</si>
  <si>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</si>
  <si>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</si>
  <si>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</si>
  <si>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</si>
  <si>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</si>
  <si>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</si>
  <si>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</si>
  <si>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</si>
  <si>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</si>
  <si>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</si>
  <si>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</si>
  <si>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</si>
  <si>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</si>
  <si>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</si>
  <si>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</si>
  <si>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</si>
  <si>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</si>
  <si>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</si>
  <si>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</si>
  <si>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</si>
  <si>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</si>
  <si>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</si>
  <si>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</si>
  <si>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</si>
  <si>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</si>
  <si>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</si>
  <si>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</si>
  <si>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</si>
  <si>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</si>
  <si>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</si>
  <si>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</si>
  <si>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</si>
  <si>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</si>
  <si>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</si>
  <si>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</si>
  <si>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</si>
  <si>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</si>
  <si>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</si>
  <si>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</si>
  <si>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</si>
  <si>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</si>
  <si>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</si>
  <si>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</si>
  <si>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</si>
  <si>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</si>
  <si>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</si>
  <si>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</si>
  <si>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</si>
  <si>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</si>
  <si>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</si>
  <si>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</si>
  <si>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</si>
  <si>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</si>
  <si>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</si>
  <si>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</si>
  <si>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</si>
  <si>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</si>
  <si>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</si>
  <si>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</si>
  <si>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</si>
  <si>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</si>
  <si>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</si>
  <si>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</si>
  <si>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</si>
  <si>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</si>
  <si>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</si>
  <si>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</si>
  <si>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</si>
  <si>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</si>
  <si>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</si>
  <si>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</si>
  <si>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</si>
  <si>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</si>
  <si>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</si>
  <si>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</si>
  <si>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</si>
  <si>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</si>
  <si>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</si>
  <si>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</si>
  <si>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</si>
  <si>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</si>
  <si>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</si>
  <si>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</si>
  <si>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</si>
  <si>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</si>
  <si>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</si>
  <si>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</si>
  <si>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</si>
  <si>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</si>
  <si>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</si>
  <si>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</si>
  <si>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</si>
  <si>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</si>
  <si>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</si>
  <si>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</si>
  <si>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</si>
  <si>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</si>
  <si>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</si>
  <si>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</si>
  <si>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</si>
  <si>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</si>
  <si>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</si>
  <si>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</si>
  <si>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</si>
  <si>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</si>
  <si>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</si>
  <si>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</si>
  <si>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</si>
  <si>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</si>
  <si>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</si>
  <si>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</si>
  <si>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</si>
  <si>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</si>
  <si>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</si>
  <si>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</si>
  <si>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</si>
  <si>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</si>
  <si>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</si>
  <si>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</si>
  <si>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</si>
  <si>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</si>
  <si>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</si>
  <si>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</si>
  <si>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</si>
  <si>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</si>
  <si>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</si>
  <si>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</si>
  <si>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</si>
  <si>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</si>
  <si>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</si>
  <si>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</si>
  <si>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</si>
  <si>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</si>
  <si>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</si>
  <si>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</si>
  <si>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</si>
  <si>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</si>
  <si>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</si>
  <si>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</si>
  <si>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</si>
  <si>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</si>
  <si>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</si>
  <si>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</si>
  <si>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</si>
  <si>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</si>
  <si>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</si>
  <si>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</si>
  <si>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</si>
  <si>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</si>
  <si>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</si>
  <si>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</si>
  <si>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</si>
  <si>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</si>
  <si>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</si>
  <si>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</si>
  <si>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</si>
  <si>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</si>
  <si>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</si>
  <si>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</si>
  <si>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</si>
  <si>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</si>
  <si>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</si>
  <si>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</si>
  <si>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</si>
  <si>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</si>
  <si>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</si>
  <si>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</si>
  <si>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</si>
  <si>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</si>
  <si>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</si>
  <si>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</si>
  <si>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</si>
  <si>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</si>
  <si>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</si>
  <si>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</si>
  <si>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</si>
  <si>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</si>
  <si>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</si>
  <si>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</si>
  <si>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</si>
  <si>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</si>
  <si>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</si>
  <si>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</si>
  <si>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</si>
  <si>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</si>
  <si>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</si>
  <si>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</si>
  <si>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</si>
  <si>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</si>
  <si>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</si>
  <si>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</si>
  <si>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</si>
  <si>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</si>
  <si>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</si>
  <si>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</si>
  <si>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</si>
  <si>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</si>
  <si>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</si>
  <si>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</si>
  <si>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</si>
  <si>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</si>
  <si>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</si>
  <si>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</si>
  <si>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</si>
  <si>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</si>
  <si>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</si>
  <si>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</si>
  <si>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</si>
  <si>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</si>
  <si>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</si>
  <si>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</si>
  <si>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</si>
  <si>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</si>
  <si>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</si>
  <si>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</si>
  <si>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</si>
  <si>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</si>
  <si>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</si>
  <si>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</si>
  <si>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</si>
  <si>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</si>
  <si>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</si>
  <si>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</si>
  <si>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</si>
  <si>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</si>
  <si>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</si>
  <si>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</si>
  <si>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</si>
  <si>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</si>
  <si>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</si>
  <si>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</si>
  <si>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</si>
  <si>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</si>
  <si>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</si>
  <si>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</si>
  <si>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</si>
  <si>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</si>
  <si>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</si>
  <si>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</si>
  <si>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</si>
  <si>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</si>
  <si>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</si>
  <si>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</si>
  <si>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</si>
  <si>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</si>
  <si>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</si>
  <si>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</si>
  <si>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</si>
  <si>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</si>
  <si>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</si>
  <si>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</si>
  <si>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</si>
  <si>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</si>
  <si>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</si>
  <si>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</si>
  <si>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</si>
  <si>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</si>
  <si>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</si>
  <si>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</si>
  <si>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</si>
  <si>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</si>
  <si>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</si>
  <si>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</si>
  <si>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</si>
  <si>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</si>
  <si>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</si>
  <si>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</si>
  <si>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</si>
  <si>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</si>
  <si>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</si>
  <si>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</si>
  <si>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</si>
  <si>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</si>
  <si>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</si>
  <si>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</si>
  <si>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</si>
  <si>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</si>
  <si>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</si>
  <si>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</si>
  <si>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</si>
  <si>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</si>
  <si>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</si>
  <si>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</si>
  <si>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</si>
  <si>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</si>
  <si>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</si>
  <si>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</si>
  <si>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</si>
  <si>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</si>
  <si>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</si>
  <si>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</si>
  <si>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</si>
  <si>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</si>
  <si>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</si>
  <si>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</si>
  <si>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</si>
  <si>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</si>
  <si>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</si>
  <si>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</si>
  <si>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</si>
  <si>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</si>
  <si>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</si>
  <si>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</si>
  <si>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</si>
  <si>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</si>
  <si>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</si>
  <si>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</si>
  <si>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</si>
  <si>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</si>
  <si>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</si>
  <si>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</si>
  <si>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</si>
  <si>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</si>
  <si>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</si>
  <si>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</si>
  <si>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</si>
  <si>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</si>
  <si>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</si>
  <si>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</si>
  <si>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</si>
  <si>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</si>
  <si>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</si>
  <si>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</si>
  <si>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</si>
  <si>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</si>
  <si>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</si>
  <si>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</si>
  <si>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</si>
  <si>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</si>
  <si>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</si>
  <si>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</si>
  <si>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</si>
  <si>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</si>
  <si>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</si>
  <si>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</si>
  <si>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</si>
  <si>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</si>
  <si>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</si>
  <si>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</si>
  <si>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</si>
  <si>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</si>
  <si>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</si>
  <si>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</si>
  <si>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</si>
  <si>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</si>
  <si>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</si>
  <si>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</si>
  <si>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</si>
  <si>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</si>
  <si>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</si>
  <si>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</si>
  <si>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</si>
  <si>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</si>
  <si>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</si>
  <si>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</si>
  <si>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</si>
  <si>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</si>
  <si>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</si>
  <si>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</si>
  <si>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</si>
  <si>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</si>
  <si>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</si>
  <si>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</si>
  <si>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</si>
  <si>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</si>
  <si>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</si>
  <si>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</si>
  <si>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</si>
  <si>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</si>
  <si>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</si>
  <si>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</si>
  <si>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</si>
  <si>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</si>
  <si>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</si>
  <si>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</si>
  <si>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</si>
  <si>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</si>
  <si>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</si>
  <si>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</si>
  <si>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</si>
  <si>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</si>
  <si>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</si>
  <si>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</si>
  <si>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</si>
  <si>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</si>
  <si>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</si>
  <si>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</si>
  <si>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</si>
  <si>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</si>
  <si>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</si>
  <si>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</si>
  <si>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</si>
  <si>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</si>
  <si>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</si>
  <si>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</si>
  <si>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</si>
  <si>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</si>
  <si>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</si>
  <si>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</si>
  <si>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</si>
  <si>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</si>
  <si>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</si>
  <si>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</si>
  <si>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</si>
  <si>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</si>
  <si>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</si>
  <si>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</si>
  <si>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</si>
  <si>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</si>
  <si>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</si>
  <si>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</si>
  <si>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</si>
  <si>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</si>
  <si>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</si>
  <si>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</si>
  <si>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</si>
  <si>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</si>
  <si>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</si>
  <si>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</si>
  <si>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</si>
  <si>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</si>
  <si>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</si>
  <si>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</si>
  <si>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</si>
  <si>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</si>
  <si>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</si>
  <si>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</si>
  <si>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</si>
  <si>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</si>
  <si>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</si>
  <si>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</si>
  <si>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</si>
  <si>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</si>
  <si>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</si>
  <si>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</si>
  <si>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</si>
  <si>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</si>
  <si>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</si>
  <si>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</si>
  <si>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</si>
  <si>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</si>
  <si>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</si>
  <si>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</si>
  <si>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</si>
  <si>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</si>
  <si>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</si>
  <si>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</si>
  <si>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</si>
  <si>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</si>
  <si>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</si>
  <si>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</si>
  <si>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</si>
  <si>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</si>
  <si>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</si>
  <si>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</si>
  <si>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</si>
  <si>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</si>
  <si>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</si>
  <si>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</si>
  <si>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</si>
  <si>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</si>
  <si>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</si>
  <si>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</si>
  <si>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</si>
  <si>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</si>
  <si>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</si>
  <si>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</si>
  <si>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</si>
  <si>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</si>
  <si>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</si>
  <si>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</si>
  <si>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</si>
  <si>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</si>
  <si>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</si>
  <si>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</si>
  <si>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</si>
  <si>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</si>
  <si>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</si>
  <si>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</si>
  <si>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</si>
  <si>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</si>
  <si>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</si>
  <si>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</si>
  <si>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</si>
  <si>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</si>
  <si>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</si>
  <si>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</si>
  <si>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</si>
  <si>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</si>
  <si>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</si>
  <si>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</si>
  <si>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</si>
  <si>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</si>
  <si>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</si>
  <si>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</si>
  <si>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</si>
  <si>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</si>
  <si>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</si>
  <si>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</si>
  <si>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</si>
  <si>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</si>
  <si>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</si>
  <si>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</si>
  <si>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</si>
  <si>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</si>
  <si>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</si>
  <si>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</si>
  <si>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</si>
  <si>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</si>
  <si>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</si>
  <si>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</si>
  <si>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</si>
  <si>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</si>
  <si>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</si>
  <si>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</si>
  <si>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</si>
  <si>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</si>
  <si>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</si>
  <si>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</si>
  <si>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</si>
  <si>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</si>
  <si>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</si>
  <si>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</si>
  <si>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</si>
  <si>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</si>
  <si>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</si>
  <si>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</si>
  <si>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</si>
  <si>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</si>
  <si>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</si>
  <si>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</si>
  <si>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</si>
  <si>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</si>
  <si>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</si>
  <si>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</si>
  <si>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</si>
  <si>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</si>
  <si>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</si>
  <si>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</si>
  <si>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</si>
  <si>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</si>
  <si>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</si>
  <si>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</si>
  <si>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</si>
  <si>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</si>
  <si>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</si>
  <si>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</si>
  <si>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</si>
  <si>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</si>
  <si>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</si>
  <si>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</si>
  <si>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</si>
  <si>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</si>
  <si>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</si>
  <si>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</si>
  <si>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</si>
  <si>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</si>
  <si>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</si>
  <si>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</si>
  <si>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</si>
  <si>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</si>
  <si>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</si>
  <si>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</si>
  <si>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</si>
  <si>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</si>
  <si>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</si>
  <si>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</si>
  <si>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</si>
  <si>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</si>
  <si>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</si>
  <si>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</si>
  <si>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</si>
  <si>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</si>
  <si>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</si>
  <si>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</si>
  <si>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</si>
  <si>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</si>
  <si>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</si>
  <si>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</si>
  <si>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</si>
  <si>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</si>
  <si>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</si>
  <si>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</si>
  <si>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</si>
  <si>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</si>
  <si>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</si>
  <si>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</si>
  <si>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</si>
  <si>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</si>
  <si>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</si>
  <si>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</si>
  <si>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</si>
  <si>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</si>
  <si>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</si>
  <si>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</si>
  <si>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</si>
  <si>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</si>
  <si>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</si>
  <si>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</si>
  <si>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</si>
  <si>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</si>
  <si>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</si>
  <si>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</si>
  <si>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</si>
  <si>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</si>
  <si>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</si>
  <si>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</si>
  <si>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</si>
  <si>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</si>
  <si>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</si>
  <si>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</si>
  <si>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</si>
  <si>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</si>
  <si>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</si>
  <si>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</si>
  <si>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</si>
  <si>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</si>
  <si>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</si>
  <si>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</si>
  <si>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</si>
  <si>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</si>
  <si>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</si>
  <si>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</si>
  <si>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</si>
  <si>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</si>
  <si>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</si>
  <si>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</si>
  <si>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</si>
  <si>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</si>
  <si>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</si>
  <si>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</si>
  <si>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</si>
  <si>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</si>
  <si>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</si>
  <si>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</si>
  <si>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</si>
  <si>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</si>
  <si>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</si>
  <si>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</si>
  <si>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</si>
  <si>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</si>
  <si>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</si>
  <si>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</si>
  <si>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</si>
  <si>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</si>
  <si>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</si>
  <si>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</si>
  <si>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</si>
  <si>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</si>
  <si>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</si>
  <si>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</si>
  <si>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</si>
  <si>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</si>
  <si>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</si>
  <si>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</si>
  <si>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</si>
  <si>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</si>
  <si>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</si>
  <si>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</si>
  <si>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</si>
  <si>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</si>
  <si>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</si>
  <si>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</si>
  <si>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</si>
  <si>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</si>
  <si>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</si>
  <si>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</si>
  <si>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</si>
  <si>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</si>
  <si>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</si>
  <si>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</si>
  <si>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</si>
  <si>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</si>
  <si>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</si>
  <si>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</si>
  <si>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</si>
  <si>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</si>
  <si>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</si>
  <si>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</si>
  <si>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</si>
  <si>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</si>
  <si>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</si>
  <si>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</si>
  <si>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</si>
  <si>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</si>
  <si>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</si>
  <si>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</si>
  <si>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</si>
  <si>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</si>
  <si>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</si>
  <si>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</si>
  <si>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</si>
  <si>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</si>
  <si>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</si>
  <si>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</si>
  <si>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</si>
  <si>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</si>
  <si>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</si>
  <si>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</si>
  <si>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</si>
  <si>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</si>
  <si>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</si>
  <si>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</si>
  <si>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</si>
  <si>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</si>
  <si>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</si>
  <si>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</si>
  <si>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</si>
  <si>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</si>
  <si>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</si>
  <si>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</si>
  <si>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</si>
  <si>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</si>
  <si>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</si>
  <si>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</si>
  <si>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</si>
  <si>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</si>
  <si>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</si>
  <si>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</si>
  <si>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</si>
  <si>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</si>
  <si>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</si>
  <si>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</si>
  <si>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</si>
  <si>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</si>
  <si>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</si>
  <si>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</si>
  <si>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</si>
  <si>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</si>
  <si>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</si>
  <si>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</si>
  <si>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</si>
  <si>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</si>
  <si>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</si>
  <si>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</si>
  <si>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</si>
  <si>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</si>
  <si>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</si>
  <si>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</si>
  <si>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</si>
  <si>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</si>
  <si>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</si>
  <si>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</si>
  <si>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</si>
  <si>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</si>
  <si>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</si>
  <si>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</si>
  <si>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</si>
  <si>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</si>
  <si>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</si>
  <si>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</si>
  <si>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</si>
  <si>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</si>
  <si>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</si>
  <si>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</si>
  <si>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</si>
  <si>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</si>
  <si>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</si>
  <si>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</si>
  <si>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</si>
  <si>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</si>
  <si>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</si>
  <si>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</si>
  <si>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</si>
  <si>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</si>
  <si>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</si>
  <si>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</si>
  <si>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</si>
  <si>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</si>
  <si>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</si>
  <si>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</si>
  <si>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</si>
  <si>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</si>
  <si>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</si>
  <si>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</si>
  <si>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</si>
  <si>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</si>
  <si>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</si>
  <si>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</si>
  <si>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</si>
  <si>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</si>
  <si>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</si>
  <si>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</si>
  <si>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</si>
  <si>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</si>
  <si>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</si>
  <si>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</si>
  <si>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</si>
  <si>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</si>
  <si>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</si>
  <si>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</si>
  <si>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</si>
  <si>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</si>
  <si>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</si>
  <si>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</si>
  <si>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</si>
  <si>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</si>
  <si>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</si>
  <si>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</si>
  <si>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</si>
  <si>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</si>
  <si>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</si>
  <si>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</si>
  <si>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</si>
  <si>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</si>
  <si>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</si>
  <si>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</si>
  <si>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</si>
  <si>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</si>
  <si>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</si>
  <si>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</si>
  <si>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</si>
  <si>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</si>
  <si>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</si>
  <si>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</si>
  <si>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</si>
  <si>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</si>
  <si>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</si>
  <si>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</si>
  <si>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</si>
  <si>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</si>
  <si>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</si>
  <si>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</si>
  <si>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</si>
  <si>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</si>
  <si>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</si>
  <si>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</si>
  <si>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</si>
  <si>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</si>
  <si>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</si>
  <si>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</si>
  <si>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</si>
  <si>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</si>
  <si>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</si>
  <si>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</si>
  <si>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</si>
  <si>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</si>
  <si>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</si>
  <si>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</si>
  <si>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</si>
  <si>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</si>
  <si>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</si>
  <si>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</si>
  <si>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</si>
  <si>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</si>
  <si>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</si>
  <si>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</si>
  <si>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</si>
  <si>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</si>
  <si>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</si>
  <si>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</si>
  <si>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</si>
  <si>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</si>
  <si>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</si>
  <si>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</si>
  <si>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</si>
  <si>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</si>
  <si>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</si>
  <si>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</si>
  <si>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</si>
  <si>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</si>
  <si>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</si>
  <si>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</si>
  <si>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</si>
  <si>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</si>
  <si>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</si>
  <si>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</si>
  <si>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</si>
  <si>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</si>
  <si>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</si>
  <si>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</si>
  <si>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</si>
  <si>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</si>
  <si>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</si>
  <si>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</si>
  <si>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</si>
  <si>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</si>
  <si>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</si>
  <si>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</si>
  <si>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</si>
  <si>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</si>
  <si>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</si>
  <si>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</si>
  <si>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</si>
  <si>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</si>
  <si>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</si>
  <si>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</si>
  <si>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</si>
  <si>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</si>
  <si>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</si>
  <si>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</si>
  <si>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</si>
  <si>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</si>
  <si>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</si>
  <si>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</si>
  <si>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</si>
  <si>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</si>
  <si>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</si>
  <si>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</si>
  <si>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</si>
  <si>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</si>
  <si>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</si>
  <si>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</si>
  <si>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</si>
  <si>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</si>
  <si>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</si>
  <si>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</si>
  <si>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</si>
  <si>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</si>
  <si>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</si>
  <si>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</si>
  <si>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</si>
  <si>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</si>
  <si>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</si>
  <si>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</si>
  <si>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</si>
  <si>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</si>
  <si>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</si>
  <si>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</si>
  <si>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</si>
  <si>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</si>
  <si>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</si>
  <si>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</si>
  <si>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</si>
  <si>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</si>
  <si>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</si>
  <si>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</si>
  <si>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</si>
  <si>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</si>
  <si>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</si>
  <si>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</si>
  <si>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</si>
  <si>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</si>
  <si>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</si>
  <si>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</si>
  <si>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</si>
  <si>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</si>
  <si>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</si>
  <si>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</si>
  <si>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</si>
  <si>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</si>
  <si>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</si>
  <si>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</si>
  <si>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</si>
  <si>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</si>
  <si>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</si>
  <si>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</si>
  <si>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</si>
  <si>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</si>
  <si>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</si>
  <si>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</si>
  <si>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</si>
  <si>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</si>
  <si>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</si>
  <si>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</si>
  <si>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</si>
  <si>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</si>
  <si>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</si>
  <si>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</si>
  <si>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</si>
  <si>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</si>
  <si>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</si>
  <si>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</si>
  <si>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</si>
  <si>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</si>
  <si>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</si>
  <si>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</si>
  <si>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</si>
  <si>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</si>
  <si>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</si>
  <si>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</si>
  <si>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</si>
  <si>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</si>
  <si>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</si>
  <si>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</si>
  <si>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</si>
  <si>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</si>
  <si>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</si>
  <si>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</si>
  <si>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</si>
  <si>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</si>
  <si>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</si>
  <si>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</si>
  <si>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</si>
  <si>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</si>
  <si>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</si>
  <si>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</si>
  <si>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</si>
  <si>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</si>
  <si>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</si>
  <si>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</si>
  <si>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</si>
  <si>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</si>
  <si>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</si>
  <si>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</si>
  <si>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</si>
  <si>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</si>
  <si>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</si>
  <si>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</si>
  <si>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</si>
  <si>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</si>
  <si>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</si>
  <si>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</si>
  <si>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</si>
  <si>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</si>
  <si>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</si>
  <si>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</si>
  <si>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</si>
  <si>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</si>
  <si>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</si>
  <si>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</si>
  <si>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</si>
  <si>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</si>
  <si>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</si>
  <si>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</si>
  <si>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</si>
  <si>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</si>
  <si>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</si>
  <si>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</si>
  <si>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</si>
  <si>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</si>
  <si>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</si>
  <si>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</si>
  <si>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</si>
  <si>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</si>
  <si>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</si>
  <si>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</si>
  <si>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</si>
  <si>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</si>
  <si>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</si>
  <si>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</si>
  <si>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</si>
  <si>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</si>
  <si>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</si>
  <si>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</si>
  <si>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</si>
  <si>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</si>
  <si>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</si>
  <si>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</si>
  <si>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</si>
  <si>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</si>
  <si>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</si>
  <si>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</si>
  <si>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</si>
  <si>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</si>
  <si>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</si>
  <si>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</si>
  <si>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</si>
  <si>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</si>
  <si>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</si>
  <si>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</si>
  <si>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</si>
  <si>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</si>
  <si>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</si>
  <si>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</si>
  <si>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</si>
  <si>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</si>
  <si>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</si>
  <si>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</si>
  <si>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</si>
  <si>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</si>
  <si>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</si>
  <si>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</si>
  <si>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</si>
  <si>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</si>
  <si>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</si>
  <si>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</si>
  <si>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</si>
  <si>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</si>
  <si>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</si>
  <si>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</si>
  <si>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</si>
  <si>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</si>
  <si>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</si>
  <si>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</si>
  <si>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</si>
  <si>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</si>
  <si>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</si>
  <si>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</si>
  <si>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</si>
  <si>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</si>
  <si>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</si>
  <si>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</si>
  <si>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</si>
  <si>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</si>
  <si>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</si>
  <si>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</si>
  <si>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</si>
  <si>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</si>
  <si>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</si>
  <si>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</si>
  <si>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</si>
  <si>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</si>
  <si>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</si>
  <si>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</si>
  <si>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</si>
  <si>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</si>
  <si>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</si>
  <si>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</si>
  <si>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</si>
  <si>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</si>
  <si>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</si>
  <si>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</si>
  <si>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</si>
  <si>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</si>
  <si>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</si>
  <si>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</si>
  <si>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</si>
  <si>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</si>
  <si>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</si>
  <si>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</si>
  <si>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</si>
  <si>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</si>
  <si>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</si>
  <si>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</si>
  <si>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</si>
  <si>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</si>
  <si>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</si>
  <si>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</si>
  <si>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</si>
  <si>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</si>
  <si>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</si>
  <si>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</si>
  <si>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</si>
  <si>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</si>
  <si>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</si>
  <si>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</si>
  <si>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</si>
  <si>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</si>
  <si>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</si>
  <si>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</si>
  <si>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</si>
  <si>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</si>
  <si>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</si>
  <si>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</si>
  <si>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</si>
  <si>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</si>
  <si>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</si>
  <si>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</si>
  <si>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</si>
  <si>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</si>
  <si>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</si>
  <si>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</si>
  <si>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</si>
  <si>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</si>
  <si>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</si>
  <si>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</si>
  <si>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</si>
  <si>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</si>
  <si>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</si>
  <si>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</si>
  <si>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</si>
  <si>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</si>
  <si>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</si>
  <si>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</si>
  <si>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</si>
  <si>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</si>
  <si>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</si>
  <si>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</si>
  <si>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</si>
  <si>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</si>
  <si>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</si>
  <si>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</si>
  <si>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</si>
  <si>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</si>
  <si>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</si>
  <si>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</si>
  <si>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</si>
  <si>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</si>
  <si>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</si>
  <si>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</si>
  <si>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</si>
  <si>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</si>
  <si>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</si>
  <si>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</si>
  <si>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</si>
  <si>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</si>
  <si>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</si>
  <si>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</si>
  <si>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</si>
  <si>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</si>
  <si>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</si>
  <si>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</si>
  <si>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</si>
  <si>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</si>
  <si>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</si>
  <si>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</si>
  <si>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</si>
  <si>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</si>
  <si>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</si>
  <si>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</si>
  <si>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</si>
  <si>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</si>
  <si>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</si>
  <si>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</si>
  <si>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</si>
  <si>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</si>
  <si>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</si>
  <si>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</si>
  <si>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</si>
  <si>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</si>
  <si>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</si>
  <si>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</si>
  <si>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</si>
  <si>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</si>
  <si>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</si>
  <si>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</si>
  <si>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</si>
  <si>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</si>
  <si>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</si>
  <si>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</si>
  <si>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</si>
  <si>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</si>
  <si>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</si>
  <si>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</si>
  <si>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</si>
  <si>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</si>
  <si>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</si>
  <si>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</si>
  <si>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</si>
  <si>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</si>
  <si>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</si>
  <si>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</si>
  <si>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</si>
  <si>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</si>
  <si>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</si>
  <si>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</si>
  <si>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</si>
  <si>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</si>
  <si>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</si>
  <si>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</si>
  <si>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</si>
  <si>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</si>
  <si>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</si>
  <si>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</si>
  <si>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</si>
  <si>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</si>
  <si>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</si>
  <si>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</si>
  <si>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</si>
  <si>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</si>
  <si>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</si>
  <si>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</si>
  <si>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</si>
  <si>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</si>
  <si>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</si>
  <si>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</si>
  <si>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</si>
  <si>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</si>
  <si>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</si>
  <si>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</si>
  <si>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</si>
  <si>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</si>
  <si>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</si>
  <si>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</si>
  <si>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</si>
  <si>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</si>
  <si>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</si>
  <si>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</si>
  <si>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</si>
  <si>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</si>
  <si>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</si>
  <si>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</si>
  <si>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</si>
  <si>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</si>
  <si>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</si>
  <si>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</si>
  <si>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</si>
  <si>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</si>
  <si>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</si>
  <si>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</si>
  <si>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</si>
  <si>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</si>
  <si>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</si>
  <si>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</si>
  <si>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</si>
  <si>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</si>
  <si>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</si>
  <si>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</si>
  <si>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</si>
  <si>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</si>
  <si>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</si>
  <si>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</si>
  <si>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</si>
  <si>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</si>
  <si>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</si>
  <si>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</si>
  <si>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</si>
  <si>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</si>
  <si>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</si>
  <si>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</si>
  <si>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</si>
  <si>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</si>
  <si>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</si>
  <si>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</si>
  <si>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</si>
  <si>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</si>
  <si>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</si>
  <si>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</si>
  <si>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</si>
  <si>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</si>
  <si>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</si>
  <si>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</si>
  <si>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</si>
  <si>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</si>
  <si>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</si>
  <si>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</si>
  <si>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</si>
  <si>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</si>
  <si>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</si>
  <si>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</si>
  <si>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</si>
  <si>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</si>
  <si>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</si>
  <si>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</si>
  <si>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</si>
  <si>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</si>
  <si>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</si>
  <si>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</si>
  <si>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</si>
  <si>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</si>
  <si>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</si>
  <si>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</si>
  <si>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</si>
  <si>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</si>
  <si>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</si>
  <si>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</si>
  <si>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</si>
  <si>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</si>
  <si>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</si>
  <si>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</si>
  <si>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</si>
  <si>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</si>
  <si>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</si>
  <si>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</si>
  <si>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</si>
  <si>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</si>
  <si>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</si>
  <si>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</si>
  <si>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</si>
  <si>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</si>
  <si>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</si>
  <si>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</si>
  <si>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</si>
  <si>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</si>
  <si>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</si>
  <si>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</si>
  <si>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</si>
  <si>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</si>
  <si>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</si>
  <si>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</si>
  <si>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</si>
  <si>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</si>
  <si>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</si>
  <si>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</si>
  <si>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</si>
  <si>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</si>
  <si>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</si>
  <si>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</si>
  <si>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</si>
  <si>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</si>
  <si>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</si>
  <si>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</si>
  <si>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</si>
  <si>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</si>
  <si>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</si>
  <si>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</si>
  <si>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</si>
  <si>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</si>
  <si>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</si>
  <si>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</si>
  <si>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</si>
  <si>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</si>
  <si>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</si>
  <si>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</si>
  <si>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</si>
  <si>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</si>
  <si>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</si>
  <si>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</si>
  <si>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</si>
  <si>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</si>
  <si>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</si>
  <si>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</si>
  <si>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</si>
  <si>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</si>
  <si>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</si>
  <si>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</si>
  <si>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</si>
  <si>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</si>
  <si>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</si>
  <si>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</si>
  <si>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</si>
  <si>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</si>
  <si>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</si>
  <si>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</si>
  <si>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</si>
  <si>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</si>
  <si>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</si>
  <si>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</si>
  <si>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</si>
  <si>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</si>
  <si>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</si>
  <si>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</si>
  <si>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</si>
  <si>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</si>
  <si>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</si>
  <si>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</si>
  <si>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</si>
  <si>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</si>
  <si>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</si>
  <si>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</si>
  <si>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</si>
  <si>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</si>
  <si>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</si>
  <si>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</si>
  <si>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</si>
  <si>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</si>
  <si>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</si>
  <si>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</si>
  <si>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</si>
  <si>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</si>
  <si>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</si>
  <si>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</si>
  <si>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</si>
  <si>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</si>
  <si>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</si>
  <si>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</si>
  <si>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</si>
  <si>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</si>
  <si>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</si>
  <si>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</si>
  <si>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</si>
  <si>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</si>
  <si>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</si>
  <si>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</si>
  <si>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</si>
  <si>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</si>
  <si>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</si>
  <si>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</si>
  <si>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</si>
  <si>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</si>
  <si>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</si>
  <si>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</si>
  <si>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</si>
  <si>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</si>
  <si>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</si>
  <si>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</si>
  <si>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</si>
  <si>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</si>
  <si>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</si>
  <si>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</si>
  <si>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</si>
  <si>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</si>
  <si>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</si>
  <si>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</si>
  <si>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</si>
  <si>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</si>
  <si>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</si>
  <si>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</si>
  <si>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</si>
  <si>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</si>
  <si>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</si>
  <si>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</si>
  <si>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</si>
  <si>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</si>
  <si>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</si>
  <si>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</si>
  <si>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</si>
  <si>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</si>
  <si>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</si>
  <si>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</si>
  <si>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</si>
  <si>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</si>
  <si>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</si>
  <si>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</si>
  <si>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</si>
  <si>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</si>
  <si>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</si>
  <si>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</si>
  <si>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</si>
  <si>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</si>
  <si>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</si>
  <si>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</si>
  <si>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</si>
  <si>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</si>
  <si>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</si>
  <si>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</si>
  <si>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</si>
  <si>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</si>
  <si>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</si>
  <si>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</si>
  <si>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</si>
  <si>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</si>
  <si>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</si>
  <si>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</si>
  <si>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</si>
  <si>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</si>
  <si>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</si>
  <si>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</si>
  <si>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</si>
  <si>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</si>
  <si>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</si>
  <si>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</si>
  <si>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</si>
  <si>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</si>
  <si>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</si>
  <si>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</si>
  <si>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</si>
  <si>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</si>
  <si>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</si>
  <si>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</si>
  <si>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</si>
  <si>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</si>
  <si>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</si>
  <si>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</si>
  <si>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</si>
  <si>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</si>
  <si>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</si>
  <si>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</si>
  <si>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</si>
  <si>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</si>
  <si>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</si>
  <si>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</si>
  <si>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</si>
  <si>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</si>
  <si>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</si>
  <si>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</si>
  <si>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</si>
  <si>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</si>
  <si>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</si>
  <si>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</si>
  <si>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</si>
  <si>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</si>
  <si>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</si>
  <si>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</si>
  <si>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</si>
  <si>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</si>
  <si>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</si>
  <si>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</si>
  <si>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</si>
  <si>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</si>
  <si>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</si>
  <si>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</si>
  <si>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</si>
  <si>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</si>
  <si>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</si>
  <si>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</si>
  <si>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</si>
  <si>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</si>
  <si>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</si>
  <si>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</si>
  <si>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</si>
  <si>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</si>
  <si>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</si>
  <si>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</si>
  <si>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</si>
  <si>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</si>
  <si>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</si>
  <si>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</si>
  <si>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</si>
  <si>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</si>
  <si>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</si>
  <si>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</si>
  <si>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</si>
  <si>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</si>
  <si>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</si>
  <si>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</si>
  <si>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</si>
  <si>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</si>
  <si>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</si>
  <si>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</si>
  <si>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</si>
  <si>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</si>
  <si>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</si>
  <si>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</si>
  <si>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</si>
  <si>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</si>
  <si>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</si>
  <si>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</si>
  <si>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</si>
  <si>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</si>
  <si>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</si>
  <si>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</si>
  <si>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</si>
  <si>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</si>
  <si>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</si>
  <si>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</si>
  <si>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</si>
  <si>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</si>
  <si>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</si>
  <si>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</si>
  <si>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</si>
  <si>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</si>
  <si>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</si>
  <si>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</si>
  <si>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</si>
  <si>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</si>
  <si>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</si>
  <si>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</si>
  <si>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</si>
  <si>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</si>
  <si>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</si>
  <si>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</si>
  <si>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</si>
  <si>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</si>
  <si>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</si>
  <si>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</si>
  <si>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</si>
  <si>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</si>
  <si>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</si>
  <si>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</si>
  <si>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</si>
  <si>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</si>
  <si>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</si>
  <si>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</si>
  <si>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</si>
  <si>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</si>
  <si>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</si>
  <si>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</si>
  <si>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</si>
  <si>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</si>
  <si>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</si>
  <si>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</si>
  <si>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</si>
  <si>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</si>
  <si>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</si>
  <si>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</si>
  <si>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</si>
  <si>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</si>
  <si>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</si>
  <si>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</si>
  <si>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</si>
  <si>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</si>
  <si>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</si>
  <si>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</si>
  <si>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</si>
  <si>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</si>
  <si>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</si>
  <si>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</si>
  <si>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</si>
  <si>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</si>
  <si>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</si>
  <si>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</si>
  <si>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</si>
  <si>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</si>
  <si>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</si>
  <si>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</si>
  <si>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</si>
  <si>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</si>
  <si>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</si>
  <si>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</si>
  <si>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</si>
  <si>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</si>
  <si>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</si>
  <si>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</si>
  <si>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</si>
  <si>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</si>
  <si>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</si>
  <si>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</si>
  <si>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</si>
  <si>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</si>
  <si>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</si>
  <si>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</si>
  <si>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</si>
  <si>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</si>
  <si>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</si>
  <si>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</si>
  <si>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</si>
  <si>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</si>
  <si>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</si>
  <si>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</si>
  <si>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</si>
  <si>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</si>
  <si>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</si>
  <si>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</si>
  <si>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</si>
  <si>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</si>
  <si>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</si>
  <si>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</si>
  <si>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</si>
  <si>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</si>
  <si>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</si>
  <si>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</si>
  <si>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</si>
  <si>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</si>
  <si>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</si>
  <si>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</si>
  <si>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</si>
  <si>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</si>
  <si>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</si>
  <si>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</si>
  <si>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</si>
  <si>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</si>
  <si>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</si>
  <si>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</si>
  <si>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</si>
  <si>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</si>
  <si>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</si>
  <si>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</si>
  <si>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</si>
  <si>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</si>
  <si>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</si>
  <si>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</si>
  <si>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</si>
  <si>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</si>
  <si>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</si>
  <si>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</si>
  <si>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</si>
  <si>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</si>
  <si>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</si>
  <si>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</si>
  <si>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</si>
  <si>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</si>
  <si>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</si>
  <si>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</si>
  <si>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</si>
  <si>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</si>
  <si>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</si>
  <si>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</si>
  <si>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</si>
  <si>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</si>
  <si>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</si>
  <si>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</si>
  <si>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</si>
  <si>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</si>
  <si>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</si>
  <si>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</si>
  <si>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</si>
  <si>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</si>
  <si>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</si>
  <si>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</si>
  <si>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</si>
  <si>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</si>
  <si>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</si>
  <si>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</si>
  <si>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</si>
  <si>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</si>
  <si>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</si>
  <si>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</si>
  <si>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</si>
  <si>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</si>
  <si>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</si>
  <si>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</si>
  <si>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</si>
  <si>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</si>
  <si>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</si>
  <si>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</si>
  <si>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</si>
  <si>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</si>
  <si>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</si>
  <si>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</si>
  <si>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</si>
  <si>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</si>
  <si>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</si>
  <si>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</si>
  <si>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</si>
  <si>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</si>
  <si>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</si>
  <si>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</si>
  <si>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</si>
  <si>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</si>
  <si>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</si>
  <si>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</si>
  <si>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</si>
  <si>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</si>
  <si>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</si>
  <si>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</si>
  <si>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</si>
  <si>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</si>
  <si>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</si>
  <si>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</si>
  <si>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</si>
  <si>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</si>
  <si>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</si>
  <si>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</si>
  <si>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</si>
  <si>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</si>
  <si>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</si>
  <si>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</si>
  <si>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</si>
  <si>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</si>
  <si>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</si>
  <si>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</si>
  <si>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</si>
  <si>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</si>
  <si>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</si>
  <si>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</si>
  <si>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</si>
  <si>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</si>
  <si>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</si>
  <si>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</si>
  <si>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</si>
  <si>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</si>
  <si>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</si>
  <si>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</si>
  <si>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</si>
  <si>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</si>
  <si>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</si>
  <si>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</si>
  <si>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</si>
  <si>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</si>
  <si>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</si>
  <si>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</si>
  <si>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</si>
  <si>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</si>
  <si>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</si>
  <si>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</si>
  <si>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</si>
  <si>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</si>
  <si>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</si>
  <si>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</si>
  <si>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</si>
  <si>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</si>
  <si>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</si>
  <si>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</si>
  <si>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</si>
  <si>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</si>
  <si>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</si>
  <si>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</si>
  <si>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</si>
  <si>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</si>
  <si>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</si>
  <si>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</si>
  <si>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</si>
  <si>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</si>
  <si>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</si>
  <si>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</si>
  <si>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</si>
  <si>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</si>
  <si>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</si>
  <si>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</si>
  <si>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</si>
  <si>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</si>
  <si>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</si>
  <si>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</si>
  <si>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</si>
  <si>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</si>
  <si>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</si>
  <si>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</si>
  <si>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</si>
  <si>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</si>
  <si>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</si>
  <si>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</si>
  <si>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</si>
  <si>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</si>
  <si>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</si>
  <si>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</si>
  <si>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</si>
  <si>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</si>
  <si>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</si>
  <si>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</si>
  <si>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</si>
  <si>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</si>
  <si>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</si>
  <si>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</si>
  <si>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</si>
  <si>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</si>
  <si>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</si>
  <si>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</si>
  <si>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</si>
  <si>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</si>
  <si>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</si>
  <si>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</si>
  <si>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</si>
  <si>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</si>
  <si>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</si>
  <si>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</si>
  <si>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</si>
  <si>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</si>
  <si>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</si>
  <si>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</si>
  <si>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</si>
  <si>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</si>
  <si>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</si>
  <si>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</si>
  <si>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</si>
  <si>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</si>
  <si>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</si>
  <si>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</si>
  <si>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</si>
  <si>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</si>
  <si>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</si>
  <si>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</si>
  <si>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</si>
  <si>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</si>
  <si>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</si>
  <si>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</si>
  <si>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</si>
  <si>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</si>
  <si>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</si>
  <si>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</si>
  <si>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</si>
  <si>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</si>
  <si>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</si>
  <si>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</si>
  <si>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</si>
  <si>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</si>
  <si>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</si>
  <si>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</si>
  <si>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</si>
  <si>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</si>
  <si>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</si>
  <si>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</si>
  <si>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</si>
  <si>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</si>
  <si>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</si>
  <si>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</si>
  <si>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</si>
  <si>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</si>
  <si>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</si>
  <si>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</si>
  <si>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</si>
  <si>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</si>
  <si>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</si>
  <si>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</si>
  <si>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</si>
  <si>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</si>
  <si>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</si>
  <si>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</si>
  <si>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</si>
  <si>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</si>
  <si>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</si>
  <si>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</si>
  <si>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</si>
  <si>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</si>
  <si>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</si>
  <si>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</si>
  <si>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</si>
  <si>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</si>
  <si>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</si>
  <si>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</si>
  <si>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</si>
  <si>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</si>
  <si>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</si>
  <si>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</si>
  <si>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</si>
  <si>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</si>
  <si>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</si>
  <si>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</si>
  <si>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</si>
  <si>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</si>
  <si>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</si>
  <si>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</si>
  <si>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</si>
  <si>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</si>
  <si>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</si>
  <si>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</si>
  <si>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</si>
  <si>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</si>
  <si>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</si>
  <si>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</si>
  <si>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</si>
  <si>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</si>
  <si>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</si>
  <si>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</si>
  <si>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</si>
  <si>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</si>
  <si>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</si>
  <si>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</si>
  <si>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</si>
  <si>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</si>
  <si>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</si>
  <si>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</si>
  <si>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</si>
  <si>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</si>
  <si>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</si>
  <si>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</si>
  <si>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</si>
  <si>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</si>
  <si>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</si>
  <si>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</si>
  <si>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</si>
  <si>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</si>
  <si>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</si>
  <si>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</si>
  <si>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</si>
  <si>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</si>
  <si>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</si>
  <si>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</si>
  <si>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</si>
  <si>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</si>
  <si>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</si>
  <si>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</si>
  <si>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</si>
  <si>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</si>
  <si>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</si>
  <si>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</si>
  <si>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</si>
  <si>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</si>
  <si>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</si>
  <si>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</si>
  <si>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</si>
  <si>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</si>
  <si>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</si>
  <si>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</si>
  <si>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</si>
  <si>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</si>
  <si>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</si>
  <si>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</si>
  <si>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</si>
  <si>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</si>
  <si>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</si>
  <si>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</si>
  <si>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</si>
  <si>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</si>
  <si>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</si>
  <si>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</si>
  <si>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</si>
  <si>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</si>
  <si>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</si>
  <si>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</si>
  <si>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</si>
  <si>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</si>
  <si>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</si>
  <si>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</si>
  <si>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</si>
  <si>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</si>
  <si>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</si>
  <si>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</si>
  <si>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</si>
  <si>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</si>
  <si>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</si>
  <si>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</si>
  <si>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</si>
  <si>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</si>
  <si>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</si>
  <si>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</si>
  <si>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</si>
  <si>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</si>
  <si>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</si>
  <si>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</si>
  <si>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</si>
  <si>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</si>
  <si>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</si>
  <si>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</si>
  <si>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</si>
  <si>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</si>
  <si>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</si>
  <si>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</si>
  <si>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</si>
  <si>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</si>
  <si>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</si>
  <si>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</si>
  <si>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</si>
  <si>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</si>
  <si>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</si>
  <si>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</si>
  <si>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</si>
  <si>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</si>
  <si>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</si>
  <si>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</si>
  <si>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</si>
  <si>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</si>
  <si>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</si>
  <si>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</si>
  <si>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</si>
  <si>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</si>
  <si>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</si>
  <si>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</si>
  <si>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</si>
  <si>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</si>
  <si>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</si>
  <si>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</si>
  <si>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</si>
  <si>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</si>
  <si>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</si>
  <si>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</si>
  <si>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</si>
  <si>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</si>
  <si>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</si>
  <si>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</si>
  <si>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</si>
  <si>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</si>
  <si>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</si>
  <si>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</si>
  <si>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</si>
  <si>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</si>
  <si>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</si>
  <si>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</si>
  <si>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</si>
  <si>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</si>
  <si>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</si>
  <si>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</si>
  <si>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</si>
  <si>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</si>
  <si>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</si>
  <si>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</si>
  <si>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</si>
  <si>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</si>
  <si>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</si>
  <si>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</si>
  <si>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</si>
  <si>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</si>
  <si>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</si>
  <si>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</si>
  <si>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</si>
  <si>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</si>
  <si>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</si>
  <si>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</si>
  <si>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</si>
  <si>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</si>
  <si>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</si>
  <si>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</si>
  <si>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</si>
  <si>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</si>
  <si>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</si>
  <si>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</si>
  <si>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</si>
  <si>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</si>
  <si>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</si>
  <si>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</si>
  <si>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</si>
  <si>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</si>
  <si>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</si>
  <si>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</si>
  <si>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</si>
  <si>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</si>
  <si>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</si>
  <si>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</si>
  <si>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</si>
  <si>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</si>
  <si>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</si>
  <si>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</si>
  <si>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</si>
  <si>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</si>
  <si>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</si>
  <si>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</si>
  <si>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</si>
  <si>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</si>
  <si>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</si>
  <si>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</si>
  <si>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</si>
  <si>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</si>
  <si>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</si>
  <si>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</si>
  <si>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</si>
  <si>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</si>
  <si>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</si>
  <si>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</si>
  <si>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</si>
  <si>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</si>
  <si>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</si>
  <si>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</si>
  <si>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</si>
  <si>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</si>
  <si>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</si>
  <si>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</si>
  <si>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</si>
  <si>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</si>
  <si>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</si>
  <si>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</si>
  <si>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</si>
  <si>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</si>
  <si>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</si>
  <si>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</si>
  <si>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</si>
  <si>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</si>
  <si>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</si>
  <si>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</si>
  <si>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</si>
  <si>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</si>
  <si>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</si>
  <si>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</si>
  <si>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</si>
  <si>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</si>
  <si>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</si>
  <si>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</si>
  <si>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</si>
  <si>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</si>
  <si>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</si>
  <si>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</si>
  <si>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</si>
  <si>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</si>
  <si>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</si>
  <si>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</si>
  <si>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</si>
  <si>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</si>
  <si>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</si>
  <si>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</si>
  <si>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</si>
  <si>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</si>
  <si>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</si>
  <si>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</si>
  <si>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</si>
  <si>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</si>
  <si>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</si>
  <si>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</si>
  <si>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</si>
  <si>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</si>
  <si>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</si>
  <si>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</si>
  <si>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</si>
  <si>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</si>
  <si>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</si>
  <si>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</si>
  <si>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</si>
  <si>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</si>
  <si>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</si>
  <si>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</si>
  <si>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</si>
  <si>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</si>
  <si>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</si>
  <si>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</si>
  <si>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</si>
  <si>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</si>
  <si>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</si>
  <si>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</si>
  <si>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</si>
  <si>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</si>
  <si>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</si>
  <si>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</si>
  <si>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</si>
  <si>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</si>
  <si>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</si>
  <si>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</si>
  <si>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</si>
  <si>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</si>
  <si>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</si>
  <si>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</si>
  <si>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</si>
  <si>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</si>
  <si>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</si>
  <si>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</si>
  <si>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</si>
  <si>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</si>
  <si>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</si>
  <si>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</si>
  <si>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</si>
  <si>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</si>
  <si>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</si>
  <si>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</si>
  <si>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</si>
  <si>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</si>
  <si>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</si>
  <si>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</si>
  <si>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</si>
  <si>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</si>
  <si>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</si>
  <si>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</si>
  <si>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</si>
  <si>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</si>
  <si>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</si>
  <si>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</si>
  <si>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</si>
  <si>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</si>
  <si>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</si>
  <si>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</si>
  <si>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</si>
  <si>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</si>
  <si>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</si>
  <si>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</si>
  <si>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</si>
  <si>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</si>
  <si>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</si>
  <si>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</si>
  <si>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</si>
  <si>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</si>
  <si>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</si>
  <si>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</si>
  <si>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</si>
  <si>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</si>
  <si>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</si>
  <si>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</si>
  <si>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</si>
  <si>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</si>
  <si>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</si>
  <si>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</si>
  <si>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</si>
  <si>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</si>
  <si>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</si>
  <si>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</si>
  <si>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</si>
  <si>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</si>
  <si>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</si>
  <si>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</si>
  <si>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</si>
  <si>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</si>
  <si>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</si>
  <si>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</si>
  <si>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</si>
  <si>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</si>
  <si>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</si>
  <si>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</si>
  <si>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</si>
  <si>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</si>
  <si>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</si>
  <si>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</si>
  <si>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</si>
  <si>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</si>
  <si>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</si>
  <si>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</si>
  <si>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</si>
  <si>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</si>
  <si>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</si>
  <si>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</si>
  <si>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</si>
  <si>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</si>
  <si>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</si>
  <si>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</si>
  <si>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</si>
  <si>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</si>
  <si>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</si>
  <si>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</si>
  <si>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</si>
  <si>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</si>
  <si>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</si>
  <si>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</si>
  <si>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</si>
  <si>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</si>
  <si>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</si>
  <si>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</si>
  <si>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</si>
  <si>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</si>
  <si>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</si>
  <si>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</si>
  <si>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</si>
  <si>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</si>
  <si>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</si>
  <si>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</si>
  <si>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</si>
  <si>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</si>
  <si>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</si>
  <si>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</si>
  <si>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</si>
  <si>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</si>
  <si>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</si>
  <si>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</si>
  <si>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</si>
  <si>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</si>
  <si>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</si>
  <si>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</si>
  <si>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</si>
  <si>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</si>
  <si>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</si>
  <si>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</si>
  <si>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</si>
  <si>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</si>
  <si>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</si>
  <si>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</si>
  <si>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</si>
  <si>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</si>
  <si>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</si>
  <si>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</si>
  <si>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</si>
  <si>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</si>
  <si>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</si>
  <si>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</si>
  <si>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</si>
  <si>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</si>
  <si>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</si>
  <si>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</si>
  <si>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</si>
  <si>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</si>
  <si>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</si>
  <si>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</si>
  <si>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</si>
  <si>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</si>
  <si>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</si>
  <si>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</si>
  <si>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</si>
  <si>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</si>
  <si>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</si>
  <si>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</si>
  <si>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</si>
  <si>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</si>
  <si>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</si>
  <si>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</si>
  <si>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</si>
  <si>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</si>
  <si>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</si>
  <si>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</si>
  <si>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</si>
  <si>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</si>
  <si>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</si>
  <si>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</si>
  <si>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</si>
  <si>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</si>
  <si>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</si>
  <si>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</si>
  <si>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</si>
  <si>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</si>
  <si>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</si>
  <si>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</si>
  <si>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</si>
  <si>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</si>
  <si>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</si>
  <si>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</si>
  <si>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</si>
  <si>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</si>
  <si>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</si>
  <si>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</si>
  <si>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</si>
  <si>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</si>
  <si>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</si>
  <si>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</si>
  <si>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</si>
  <si>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</si>
  <si>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</si>
  <si>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</si>
  <si>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</si>
  <si>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</si>
  <si>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</si>
  <si>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</si>
  <si>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</si>
  <si>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</si>
  <si>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</si>
  <si>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</si>
  <si>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</si>
  <si>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</si>
  <si>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</si>
  <si>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</si>
  <si>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</si>
  <si>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</si>
  <si>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</si>
  <si>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</si>
  <si>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</si>
  <si>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</si>
  <si>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</si>
  <si>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</si>
  <si>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</si>
  <si>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</si>
  <si>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</si>
  <si>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</si>
  <si>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</si>
  <si>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</si>
  <si>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</si>
  <si>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</si>
  <si>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</si>
  <si>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</si>
  <si>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</si>
  <si>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</si>
  <si>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</si>
  <si>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</si>
  <si>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</si>
  <si>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</si>
  <si>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</si>
  <si>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</si>
  <si>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</si>
  <si>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</si>
  <si>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</si>
  <si>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</si>
  <si>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</si>
  <si>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</si>
  <si>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</si>
  <si>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</si>
  <si>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</si>
  <si>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</si>
  <si>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</si>
  <si>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</si>
  <si>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</si>
  <si>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</si>
  <si>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</si>
  <si>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</si>
  <si>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</si>
  <si>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</si>
  <si>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</si>
  <si>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</si>
  <si>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</si>
  <si>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</si>
  <si>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</si>
  <si>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</si>
  <si>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</si>
  <si>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</si>
  <si>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</si>
  <si>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</si>
  <si>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</si>
  <si>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</si>
  <si>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</si>
  <si>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</si>
  <si>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</si>
  <si>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</si>
  <si>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</si>
  <si>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</si>
  <si>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</si>
  <si>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</si>
  <si>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</si>
  <si>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</si>
  <si>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</si>
  <si>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</si>
  <si>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</si>
  <si>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</si>
  <si>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</si>
  <si>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</si>
  <si>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</si>
  <si>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</si>
  <si>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</si>
  <si>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</si>
  <si>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</si>
  <si>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</si>
  <si>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</si>
  <si>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</si>
  <si>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</si>
  <si>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</si>
  <si>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</si>
  <si>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</si>
  <si>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</si>
  <si>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</si>
  <si>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</si>
  <si>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</si>
  <si>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</si>
  <si>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</si>
  <si>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</si>
  <si>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</si>
  <si>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</si>
  <si>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</si>
  <si>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</si>
  <si>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</si>
  <si>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</si>
  <si>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</si>
  <si>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</si>
  <si>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</si>
  <si>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</si>
  <si>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</si>
  <si>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</si>
  <si>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</si>
  <si>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</si>
  <si>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</si>
  <si>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</si>
  <si>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</si>
  <si>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</si>
  <si>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</si>
  <si>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</si>
  <si>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</si>
  <si>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</si>
  <si>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</si>
  <si>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</si>
  <si>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</si>
  <si>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</si>
  <si>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</si>
  <si>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</si>
  <si>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</si>
  <si>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</si>
  <si>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</si>
  <si>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</si>
  <si>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</si>
  <si>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</si>
  <si>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</si>
  <si>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</si>
  <si>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</si>
  <si>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</si>
  <si>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</si>
  <si>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</si>
  <si>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</si>
  <si>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</si>
  <si>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</si>
  <si>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</si>
  <si>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</si>
  <si>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</si>
  <si>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</si>
  <si>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</si>
  <si>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</si>
  <si>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</si>
  <si>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</si>
  <si>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</si>
  <si>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</si>
  <si>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</si>
  <si>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</si>
  <si>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</si>
  <si>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</si>
  <si>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</si>
  <si>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</si>
  <si>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</si>
  <si>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</si>
  <si>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</si>
  <si>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</si>
  <si>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</si>
  <si>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</si>
  <si>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</si>
  <si>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</si>
  <si>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</si>
  <si>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</si>
  <si>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</si>
  <si>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</si>
  <si>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</si>
  <si>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</si>
  <si>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</si>
  <si>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</si>
  <si>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</si>
  <si>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</si>
  <si>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</si>
  <si>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</si>
  <si>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</si>
  <si>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</si>
  <si>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</si>
  <si>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</si>
  <si>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</si>
  <si>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</si>
  <si>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</si>
  <si>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</si>
  <si>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</si>
  <si>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</si>
  <si>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</si>
  <si>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</si>
  <si>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</si>
  <si>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</si>
  <si>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</si>
  <si>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</si>
  <si>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</si>
  <si>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</si>
  <si>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</si>
  <si>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</si>
  <si>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</si>
  <si>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</si>
  <si>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</si>
  <si>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</si>
  <si>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</si>
  <si>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</si>
  <si>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</si>
  <si>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</si>
  <si>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</si>
  <si>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</si>
  <si>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</si>
  <si>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</si>
  <si>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</si>
  <si>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</si>
  <si>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</si>
  <si>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</si>
  <si>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</si>
  <si>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</si>
  <si>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</si>
  <si>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</si>
  <si>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</si>
  <si>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</si>
  <si>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</si>
  <si>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</si>
  <si>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</si>
  <si>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</si>
  <si>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</si>
  <si>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</si>
  <si>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</si>
  <si>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</si>
  <si>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</si>
  <si>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</si>
  <si>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</si>
  <si>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</si>
  <si>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</si>
  <si>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</si>
  <si>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</si>
  <si>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</si>
  <si>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</si>
  <si>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</si>
  <si>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</si>
  <si>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</si>
  <si>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</si>
  <si>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</si>
  <si>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</si>
  <si>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</si>
  <si>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</si>
  <si>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</si>
  <si>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</si>
  <si>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</si>
  <si>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</si>
  <si>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</si>
  <si>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</si>
  <si>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</si>
  <si>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</si>
  <si>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</si>
  <si>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</si>
  <si>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</si>
  <si>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</si>
  <si>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</si>
  <si>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</si>
  <si>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</si>
  <si>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</si>
  <si>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</si>
  <si>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</si>
  <si>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</si>
  <si>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</si>
  <si>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</si>
  <si>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</si>
  <si>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</si>
  <si>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</si>
  <si>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</si>
  <si>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</si>
  <si>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</si>
  <si>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</si>
  <si>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</si>
  <si>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</si>
  <si>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</si>
  <si>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</si>
  <si>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</si>
  <si>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</si>
  <si>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</si>
  <si>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</si>
  <si>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</si>
  <si>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</si>
  <si>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</si>
  <si>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</si>
  <si>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</si>
  <si>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</si>
  <si>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</si>
  <si>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</si>
  <si>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</si>
  <si>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</si>
  <si>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</si>
  <si>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</si>
  <si>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</si>
  <si>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</si>
  <si>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</si>
  <si>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</si>
  <si>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</si>
  <si>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</si>
  <si>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</si>
  <si>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</si>
  <si>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</si>
  <si>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</si>
  <si>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</si>
  <si>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</si>
  <si>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</si>
  <si>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</si>
  <si>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</si>
  <si>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</si>
  <si>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</si>
  <si>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</si>
  <si>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</si>
  <si>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</si>
  <si>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</si>
  <si>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</si>
  <si>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</si>
  <si>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</si>
  <si>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</si>
  <si>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</si>
  <si>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</si>
  <si>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</si>
  <si>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</si>
  <si>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</si>
  <si>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</si>
  <si>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</si>
  <si>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</si>
  <si>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</si>
  <si>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</si>
  <si>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</si>
  <si>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</si>
  <si>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</si>
  <si>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</si>
  <si>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</si>
  <si>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</si>
  <si>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</si>
  <si>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</si>
  <si>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</si>
  <si>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</si>
  <si>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</si>
  <si>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</si>
  <si>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</si>
  <si>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</si>
  <si>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</si>
  <si>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</si>
  <si>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</si>
  <si>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</si>
  <si>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</si>
  <si>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</si>
  <si>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</si>
  <si>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</si>
  <si>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</si>
  <si>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</si>
  <si>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</si>
  <si>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</si>
  <si>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</si>
  <si>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</si>
  <si>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</si>
  <si>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</si>
  <si>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</si>
  <si>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</si>
  <si>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</si>
  <si>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</si>
  <si>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</si>
  <si>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</si>
  <si>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</si>
  <si>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</si>
  <si>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</si>
  <si>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</si>
  <si>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</si>
  <si>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</si>
  <si>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</si>
  <si>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</si>
  <si>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</si>
  <si>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</si>
  <si>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</si>
  <si>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</si>
  <si>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</si>
  <si>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</si>
  <si>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</si>
  <si>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</si>
  <si>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</si>
  <si>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</si>
  <si>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</si>
  <si>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</si>
  <si>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</si>
  <si>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</si>
  <si>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</si>
  <si>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</si>
  <si>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</si>
  <si>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</si>
  <si>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</si>
  <si>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</si>
  <si>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</si>
  <si>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</si>
  <si>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</si>
  <si>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</si>
  <si>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</si>
  <si>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</si>
  <si>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</si>
  <si>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</si>
  <si>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</si>
  <si>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</si>
  <si>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</si>
  <si>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</si>
  <si>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</si>
  <si>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</si>
  <si>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</si>
  <si>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</si>
  <si>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</si>
  <si>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</si>
  <si>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</si>
  <si>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</si>
  <si>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</si>
  <si>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</si>
  <si>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</si>
  <si>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</si>
  <si>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</si>
  <si>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</si>
  <si>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</si>
  <si>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</si>
  <si>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</si>
  <si>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</si>
  <si>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</si>
  <si>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</si>
  <si>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</si>
  <si>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</si>
  <si>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</si>
  <si>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</si>
  <si>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</si>
  <si>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</si>
  <si>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</si>
  <si>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</si>
  <si>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</si>
  <si>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</si>
  <si>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</si>
  <si>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</si>
  <si>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</si>
  <si>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</si>
  <si>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</si>
  <si>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</si>
  <si>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</si>
  <si>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</si>
  <si>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</si>
  <si>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</si>
  <si>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</si>
  <si>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</si>
  <si>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</si>
  <si>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</si>
  <si>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</si>
  <si>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</si>
  <si>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</si>
  <si>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</si>
  <si>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</si>
  <si>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</si>
  <si>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</si>
  <si>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</si>
  <si>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</si>
  <si>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</si>
  <si>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</si>
  <si>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</si>
  <si>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</si>
  <si>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</si>
  <si>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</si>
  <si>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</si>
  <si>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</si>
  <si>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</si>
  <si>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</si>
  <si>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</si>
  <si>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</si>
  <si>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</si>
  <si>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</si>
  <si>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</si>
  <si>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</si>
  <si>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</si>
  <si>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</si>
  <si>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</si>
  <si>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</si>
  <si>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</si>
  <si>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</si>
  <si>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</si>
  <si>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</si>
  <si>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</si>
  <si>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</si>
  <si>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</si>
  <si>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</si>
  <si>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</si>
  <si>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</si>
  <si>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</si>
  <si>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</si>
  <si>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</si>
  <si>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</si>
  <si>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</si>
  <si>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</si>
  <si>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</si>
  <si>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</si>
  <si>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</si>
  <si>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</si>
  <si>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</si>
  <si>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</si>
  <si>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</si>
  <si>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</si>
  <si>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</si>
  <si>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</si>
  <si>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</si>
  <si>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</si>
  <si>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</si>
  <si>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</si>
  <si>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</si>
  <si>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</si>
  <si>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</si>
  <si>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</si>
  <si>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</si>
  <si>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</si>
  <si>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</si>
  <si>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</si>
  <si>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</si>
  <si>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</si>
  <si>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</si>
  <si>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</si>
  <si>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</si>
  <si>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</si>
  <si>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</si>
  <si>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</si>
  <si>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</si>
  <si>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</si>
  <si>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</si>
  <si>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</si>
  <si>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</si>
  <si>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</si>
  <si>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</si>
  <si>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</si>
  <si>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</si>
  <si>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</si>
  <si>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</si>
  <si>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</si>
  <si>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</si>
  <si>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</si>
  <si>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</si>
  <si>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</si>
  <si>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</si>
  <si>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</si>
  <si>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</si>
  <si>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</si>
  <si>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</si>
  <si>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</si>
  <si>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</si>
  <si>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</si>
  <si>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</si>
  <si>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</si>
  <si>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</si>
  <si>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</si>
  <si>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</si>
  <si>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</si>
  <si>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</si>
  <si>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</si>
  <si>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</si>
  <si>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</si>
  <si>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</si>
  <si>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</si>
  <si>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</si>
  <si>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</si>
  <si>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</si>
  <si>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</si>
  <si>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</si>
  <si>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</si>
  <si>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</si>
  <si>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</si>
  <si>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</si>
  <si>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</si>
  <si>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</si>
  <si>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</si>
  <si>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</si>
  <si>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</si>
  <si>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</si>
  <si>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</si>
  <si>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</si>
  <si>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</si>
  <si>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</si>
  <si>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</si>
  <si>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</si>
  <si>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</si>
  <si>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</si>
  <si>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</si>
  <si>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</si>
  <si>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</si>
  <si>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</si>
  <si>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</si>
  <si>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</si>
  <si>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</si>
  <si>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</si>
  <si>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</si>
  <si>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</si>
  <si>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</si>
  <si>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</si>
  <si>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</si>
  <si>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</si>
  <si>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</si>
  <si>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</si>
  <si>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</si>
  <si>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</si>
  <si>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</si>
  <si>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</si>
  <si>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</si>
  <si>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</si>
  <si>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</si>
  <si>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</si>
  <si>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</si>
  <si>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</si>
  <si>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</si>
  <si>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</si>
  <si>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</si>
  <si>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</si>
  <si>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</si>
  <si>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</si>
  <si>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</si>
  <si>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</si>
  <si>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</si>
  <si>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</si>
  <si>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</si>
  <si>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</si>
  <si>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</si>
  <si>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</si>
  <si>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</si>
  <si>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</si>
  <si>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</si>
  <si>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</si>
  <si>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</si>
  <si>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</si>
  <si>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</si>
  <si>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</si>
  <si>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</si>
  <si>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</si>
  <si>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</si>
  <si>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</si>
  <si>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</si>
  <si>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</si>
  <si>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</si>
  <si>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</si>
  <si>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</si>
  <si>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</si>
  <si>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</si>
  <si>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</si>
  <si>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</si>
  <si>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</si>
  <si>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</si>
  <si>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</si>
  <si>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</si>
  <si>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</si>
  <si>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</si>
  <si>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</si>
  <si>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</si>
  <si>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</si>
  <si>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</si>
  <si>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</si>
  <si>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</si>
  <si>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</si>
  <si>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</si>
  <si>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</si>
  <si>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</si>
  <si>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</si>
  <si>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</si>
  <si>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</si>
  <si>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</si>
  <si>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</si>
  <si>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</si>
  <si>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</si>
  <si>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</si>
  <si>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</si>
  <si>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</si>
  <si>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</si>
  <si>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</si>
  <si>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</si>
  <si>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</si>
  <si>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</si>
  <si>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</si>
  <si>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</si>
  <si>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</si>
  <si>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</si>
  <si>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</si>
  <si>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</si>
  <si>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</si>
  <si>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</si>
  <si>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</si>
  <si>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</si>
  <si>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</si>
  <si>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</si>
  <si>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</si>
  <si>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</si>
  <si>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</si>
  <si>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</si>
  <si>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</si>
  <si>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</si>
  <si>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</si>
  <si>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</si>
  <si>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</si>
  <si>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</si>
  <si>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</si>
  <si>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</si>
  <si>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</si>
  <si>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</si>
  <si>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</si>
  <si>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</si>
  <si>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</si>
  <si>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</si>
  <si>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</si>
  <si>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</si>
  <si>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</si>
  <si>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</si>
  <si>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</si>
  <si>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</si>
  <si>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</si>
  <si>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</si>
  <si>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</si>
  <si>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</si>
  <si>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</si>
  <si>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</si>
  <si>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</si>
  <si>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</si>
  <si>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</si>
  <si>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</si>
  <si>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</si>
  <si>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</si>
  <si>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</si>
  <si>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</si>
  <si>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</si>
  <si>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</si>
  <si>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</si>
  <si>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</si>
  <si>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</si>
  <si>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</si>
  <si>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</si>
  <si>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</si>
  <si>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</si>
  <si>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</si>
  <si>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</si>
  <si>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</si>
  <si>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</si>
  <si>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</si>
  <si>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</si>
  <si>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</si>
  <si>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</si>
  <si>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</si>
  <si>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</si>
  <si>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</si>
  <si>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</si>
  <si>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</si>
  <si>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</si>
  <si>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</si>
  <si>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</si>
  <si>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</si>
  <si>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</si>
  <si>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</si>
  <si>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</si>
  <si>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</si>
  <si>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</si>
  <si>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</si>
  <si>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</si>
  <si>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</si>
  <si>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</si>
  <si>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</si>
  <si>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</si>
  <si>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</si>
  <si>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</si>
  <si>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</si>
  <si>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</si>
  <si>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</si>
  <si>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</si>
  <si>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</si>
  <si>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</si>
  <si>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</si>
  <si>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</si>
  <si>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</si>
  <si>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</si>
  <si>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</si>
  <si>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</si>
  <si>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</si>
  <si>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</si>
  <si>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</si>
  <si>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</si>
  <si>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</si>
  <si>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</si>
  <si>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</si>
  <si>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</si>
  <si>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</si>
  <si>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</si>
  <si>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</si>
  <si>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</si>
  <si>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</si>
  <si>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</si>
  <si>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</si>
  <si>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</si>
  <si>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</si>
  <si>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</si>
  <si>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</si>
  <si>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</si>
  <si>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</si>
  <si>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</si>
  <si>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</si>
  <si>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</si>
  <si>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</si>
  <si>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</si>
  <si>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</si>
  <si>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</si>
  <si>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</si>
  <si>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</si>
  <si>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</si>
  <si>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</si>
  <si>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</si>
  <si>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</si>
  <si>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</si>
  <si>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</si>
  <si>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</si>
  <si>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</si>
  <si>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</si>
  <si>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</si>
  <si>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</si>
  <si>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</si>
  <si>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</si>
  <si>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</si>
  <si>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</si>
  <si>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</si>
  <si>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</si>
  <si>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</si>
  <si>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</si>
  <si>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</si>
  <si>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</si>
  <si>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</si>
  <si>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</si>
  <si>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</si>
  <si>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</si>
  <si>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</si>
  <si>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</si>
  <si>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</si>
  <si>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</si>
  <si>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</si>
  <si>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</si>
  <si>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</si>
  <si>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</si>
  <si>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</si>
  <si>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</si>
  <si>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</si>
  <si>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</si>
  <si>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</si>
  <si>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</si>
  <si>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</si>
  <si>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</si>
  <si>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</si>
  <si>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</si>
  <si>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</si>
  <si>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</si>
  <si>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</si>
  <si>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</si>
  <si>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</si>
  <si>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</si>
  <si>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</si>
  <si>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</si>
  <si>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</si>
  <si>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</si>
  <si>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</si>
  <si>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</si>
  <si>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</si>
  <si>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</si>
  <si>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</si>
  <si>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</si>
  <si>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</si>
  <si>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</si>
  <si>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</si>
  <si>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</si>
  <si>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</si>
  <si>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</si>
  <si>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</si>
  <si>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</si>
  <si>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</si>
  <si>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</si>
  <si>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</si>
  <si>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</si>
  <si>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</si>
  <si>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</si>
  <si>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</si>
  <si>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</si>
  <si>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</si>
  <si>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</si>
  <si>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</si>
  <si>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</si>
  <si>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</si>
  <si>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</si>
  <si>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</si>
  <si>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</si>
  <si>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</si>
  <si>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</si>
  <si>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</si>
  <si>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</si>
  <si>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</si>
  <si>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</si>
  <si>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</si>
  <si>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</si>
  <si>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</si>
  <si>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</si>
  <si>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</si>
  <si>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</si>
  <si>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</si>
  <si>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</si>
  <si>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</si>
  <si>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</si>
  <si>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</si>
  <si>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</si>
  <si>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</si>
  <si>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</si>
  <si>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</si>
  <si>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</si>
  <si>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</si>
  <si>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</si>
  <si>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</si>
  <si>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</si>
  <si>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</si>
  <si>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</si>
  <si>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</si>
  <si>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</si>
  <si>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</si>
  <si>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</si>
  <si>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</si>
  <si>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</si>
  <si>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</si>
  <si>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</si>
  <si>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</si>
  <si>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</si>
  <si>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</si>
  <si>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</si>
  <si>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</si>
  <si>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</si>
  <si>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</si>
  <si>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</si>
  <si>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</si>
  <si>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</si>
  <si>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</si>
  <si>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</si>
  <si>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</si>
  <si>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</si>
  <si>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</si>
  <si>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</si>
  <si>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</si>
  <si>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</si>
  <si>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</si>
  <si>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</si>
  <si>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</si>
  <si>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</si>
  <si>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</si>
  <si>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</si>
  <si>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</si>
  <si>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</si>
  <si>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</si>
  <si>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</si>
  <si>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</si>
  <si>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</si>
  <si>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</si>
  <si>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</si>
  <si>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</si>
  <si>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</si>
  <si>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</si>
  <si>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</si>
  <si>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</si>
  <si>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</si>
  <si>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</si>
  <si>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</si>
  <si>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</si>
  <si>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</si>
  <si>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</si>
  <si>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</si>
  <si>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</si>
  <si>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</si>
  <si>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</si>
  <si>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</si>
  <si>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</si>
  <si>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</si>
  <si>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</si>
  <si>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</si>
  <si>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</si>
  <si>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</si>
  <si>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</si>
  <si>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</si>
  <si>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</si>
  <si>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</si>
  <si>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</si>
  <si>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</si>
  <si>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</si>
  <si>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</si>
  <si>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</si>
  <si>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</si>
  <si>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</si>
  <si>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</si>
  <si>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</si>
  <si>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</si>
  <si>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</si>
  <si>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</si>
  <si>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</si>
  <si>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</si>
  <si>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</si>
  <si>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</si>
  <si>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</si>
  <si>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</si>
  <si>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</si>
  <si>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</si>
  <si>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</si>
  <si>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</si>
  <si>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</si>
  <si>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</si>
  <si>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</si>
  <si>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</si>
  <si>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</si>
  <si>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</si>
  <si>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</si>
  <si>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</si>
  <si>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</si>
  <si>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</si>
  <si>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</si>
  <si>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</si>
  <si>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</si>
  <si>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</si>
  <si>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</si>
  <si>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</si>
  <si>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</si>
  <si>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</si>
  <si>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</si>
  <si>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</si>
  <si>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</si>
  <si>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</si>
  <si>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</si>
  <si>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</si>
  <si>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</si>
  <si>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</si>
  <si>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</si>
  <si>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</si>
  <si>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</si>
  <si>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</si>
  <si>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</si>
  <si>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</si>
  <si>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</si>
  <si>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</si>
  <si>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</si>
  <si>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</si>
  <si>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</si>
  <si>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</si>
  <si>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</si>
  <si>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</si>
  <si>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</si>
  <si>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</si>
  <si>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</si>
  <si>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</si>
  <si>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</si>
  <si>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</si>
  <si>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</si>
  <si>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</si>
  <si>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</si>
  <si>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</si>
  <si>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</si>
  <si>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</si>
  <si>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</si>
  <si>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</si>
  <si>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</si>
  <si>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</si>
  <si>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</si>
  <si>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</si>
  <si>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</si>
  <si>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</si>
  <si>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</si>
  <si>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</si>
  <si>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</si>
  <si>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</si>
  <si>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</si>
  <si>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</si>
  <si>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</si>
  <si>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</si>
  <si>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</si>
  <si>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</si>
  <si>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</si>
  <si>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</si>
  <si>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</si>
  <si>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</si>
  <si>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</si>
  <si>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</si>
  <si>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</si>
  <si>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</si>
  <si>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</si>
  <si>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</si>
  <si>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</si>
  <si>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</si>
  <si>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</si>
  <si>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</si>
  <si>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</si>
  <si>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</si>
  <si>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</si>
  <si>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</si>
  <si>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</si>
  <si>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</si>
  <si>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</si>
  <si>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</si>
  <si>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</si>
  <si>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</si>
  <si>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</si>
  <si>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</si>
  <si>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</si>
  <si>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</si>
  <si>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</si>
  <si>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</si>
  <si>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</si>
  <si>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</si>
  <si>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</si>
  <si>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</si>
  <si>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</si>
  <si>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</si>
  <si>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</si>
  <si>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</si>
  <si>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</si>
  <si>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</si>
  <si>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</si>
  <si>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</si>
  <si>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</si>
  <si>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</si>
  <si>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</si>
  <si>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</si>
  <si>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</si>
  <si>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</si>
  <si>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</si>
  <si>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</si>
  <si>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</si>
  <si>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</si>
  <si>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</si>
  <si>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</si>
  <si>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</si>
  <si>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</si>
  <si>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</si>
  <si>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</si>
  <si>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</si>
  <si>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</si>
  <si>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</si>
  <si>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</si>
  <si>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</si>
  <si>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</si>
  <si>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</si>
  <si>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</si>
  <si>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</si>
  <si>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</si>
  <si>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</si>
  <si>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</si>
  <si>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</si>
  <si>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</si>
  <si>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</si>
  <si>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</si>
  <si>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</si>
  <si>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</si>
  <si>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</si>
  <si>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</si>
  <si>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</si>
  <si>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</si>
  <si>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</si>
  <si>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</si>
  <si>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</si>
  <si>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</si>
  <si>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</si>
  <si>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</si>
  <si>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</si>
  <si>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</si>
  <si>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</si>
  <si>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</si>
  <si>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</si>
  <si>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</si>
  <si>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</si>
  <si>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</si>
  <si>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</si>
  <si>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</si>
  <si>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</si>
  <si>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</si>
  <si>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</si>
  <si>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</si>
  <si>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</si>
  <si>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</si>
  <si>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</si>
  <si>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</si>
  <si>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</si>
  <si>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</si>
  <si>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</si>
  <si>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</si>
  <si>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</si>
  <si>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</si>
  <si>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</si>
  <si>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</si>
  <si>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</si>
  <si>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</si>
  <si>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</si>
  <si>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</si>
  <si>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</si>
  <si>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</si>
  <si>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</si>
  <si>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</si>
  <si>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</si>
  <si>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</si>
  <si>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</si>
  <si>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</si>
  <si>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</si>
  <si>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</si>
  <si>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</si>
  <si>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</si>
  <si>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</si>
  <si>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</si>
  <si>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</si>
  <si>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</si>
  <si>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</si>
  <si>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</si>
  <si>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</si>
  <si>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</si>
  <si>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</si>
  <si>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</si>
  <si>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</si>
  <si>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</si>
  <si>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</si>
  <si>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</si>
  <si>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</si>
  <si>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</si>
  <si>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</si>
  <si>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</si>
  <si>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</si>
  <si>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</si>
  <si>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</si>
  <si>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</si>
  <si>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</si>
  <si>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</si>
  <si>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</si>
  <si>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</si>
  <si>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</si>
  <si>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</si>
  <si>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</si>
  <si>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</si>
  <si>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</si>
  <si>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</si>
  <si>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</si>
  <si>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</si>
  <si>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</si>
  <si>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</si>
  <si>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</si>
  <si>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</si>
  <si>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</si>
  <si>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</si>
  <si>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</si>
  <si>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</si>
  <si>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</si>
  <si>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</si>
  <si>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</si>
  <si>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</si>
  <si>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</si>
  <si>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</si>
  <si>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</si>
  <si>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</si>
  <si>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</si>
  <si>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</si>
  <si>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</si>
  <si>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</si>
  <si>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</si>
  <si>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</si>
  <si>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</si>
  <si>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</si>
  <si>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</si>
  <si>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</si>
  <si>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</si>
  <si>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</si>
  <si>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</si>
  <si>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</si>
  <si>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</si>
  <si>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</si>
  <si>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</si>
  <si>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</si>
  <si>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</si>
  <si>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</si>
  <si>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</si>
  <si>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</si>
  <si>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</si>
  <si>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</si>
  <si>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</si>
  <si>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</si>
  <si>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</si>
  <si>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</si>
  <si>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</si>
  <si>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</si>
  <si>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</si>
  <si>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</si>
  <si>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</si>
  <si>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</si>
  <si>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</si>
  <si>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</si>
  <si>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</si>
  <si>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</si>
  <si>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</si>
  <si>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</si>
  <si>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</si>
  <si>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</si>
  <si>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</si>
  <si>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</si>
  <si>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</si>
  <si>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</si>
  <si>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</si>
  <si>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</si>
  <si>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</si>
  <si>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</si>
  <si>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</si>
  <si>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</si>
  <si>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</si>
  <si>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</si>
  <si>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</si>
  <si>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</si>
  <si>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</si>
  <si>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</si>
  <si>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</si>
  <si>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</si>
  <si>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</si>
  <si>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</si>
  <si>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</si>
  <si>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</si>
  <si>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</si>
  <si>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</si>
  <si>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</si>
  <si>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</si>
  <si>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</si>
  <si>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</si>
  <si>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</si>
  <si>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</si>
  <si>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</si>
  <si>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</si>
  <si>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</si>
  <si>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</si>
  <si>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</si>
  <si>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</si>
  <si>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</si>
  <si>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</si>
  <si>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</si>
  <si>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</si>
  <si>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</si>
  <si>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</si>
  <si>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</si>
  <si>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</si>
  <si>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</si>
  <si>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</si>
  <si>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</si>
  <si>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</si>
  <si>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</si>
  <si>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</si>
  <si>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</si>
  <si>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</si>
  <si>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</si>
  <si>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</si>
  <si>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</si>
  <si>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</si>
  <si>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</si>
  <si>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</si>
  <si>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</si>
  <si>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</si>
  <si>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</si>
  <si>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</si>
  <si>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</si>
  <si>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</si>
  <si>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</si>
  <si>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</si>
  <si>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</si>
  <si>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</si>
  <si>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</si>
  <si>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</si>
  <si>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</si>
  <si>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</si>
  <si>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</si>
  <si>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</si>
  <si>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</si>
  <si>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</si>
  <si>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</si>
  <si>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</si>
  <si>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</si>
  <si>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</si>
  <si>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</si>
  <si>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</si>
  <si>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</si>
  <si>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</si>
  <si>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</si>
  <si>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</si>
  <si>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</si>
  <si>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</si>
  <si>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</si>
  <si>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</si>
  <si>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</si>
  <si>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</si>
  <si>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</si>
  <si>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</si>
  <si>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</si>
  <si>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</si>
  <si>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</si>
  <si>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</si>
  <si>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</si>
  <si>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</si>
  <si>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</si>
  <si>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</si>
  <si>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</si>
  <si>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</si>
  <si>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</si>
  <si>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</si>
  <si>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</si>
  <si>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</si>
  <si>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</si>
  <si>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</si>
  <si>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</si>
  <si>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</si>
  <si>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</si>
  <si>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</si>
  <si>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</si>
  <si>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</si>
  <si>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</si>
  <si>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</si>
  <si>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</si>
  <si>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</si>
  <si>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</si>
  <si>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</si>
  <si>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</si>
  <si>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</si>
  <si>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</si>
  <si>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</si>
  <si>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</si>
  <si>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</si>
  <si>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</si>
  <si>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</si>
  <si>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</si>
  <si>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</si>
  <si>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</si>
  <si>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</si>
  <si>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</si>
  <si>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</si>
  <si>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</si>
  <si>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</si>
  <si>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</si>
  <si>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</si>
  <si>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</si>
  <si>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</si>
  <si>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</si>
  <si>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</si>
  <si>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</si>
  <si>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</si>
  <si>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</si>
  <si>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</si>
  <si>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</si>
  <si>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</si>
  <si>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</si>
  <si>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</si>
  <si>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</si>
  <si>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</si>
  <si>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</si>
  <si>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</si>
  <si>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</si>
  <si>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</si>
  <si>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</si>
  <si>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</si>
  <si>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</si>
  <si>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</si>
  <si>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</si>
  <si>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</si>
  <si>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</si>
  <si>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</si>
  <si>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</si>
  <si>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</si>
  <si>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</si>
  <si>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</si>
  <si>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</si>
  <si>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</si>
  <si>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</si>
  <si>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</si>
  <si>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</si>
  <si>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</si>
  <si>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</si>
  <si>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</si>
  <si>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</si>
  <si>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</si>
  <si>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</si>
  <si>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</si>
  <si>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</si>
  <si>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</si>
  <si>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</si>
  <si>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</si>
  <si>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</si>
  <si>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</si>
  <si>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</si>
  <si>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</si>
  <si>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</si>
  <si>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</si>
  <si>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</si>
  <si>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</si>
  <si>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</si>
  <si>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</si>
  <si>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</si>
  <si>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</si>
  <si>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</si>
  <si>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</si>
  <si>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</si>
  <si>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</si>
  <si>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</si>
  <si>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</si>
  <si>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</si>
  <si>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</si>
  <si>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</si>
  <si>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</si>
  <si>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</si>
  <si>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</si>
  <si>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</si>
  <si>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</si>
  <si>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</si>
  <si>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</si>
  <si>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</si>
  <si>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</si>
  <si>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</si>
  <si>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</si>
  <si>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</si>
  <si>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</si>
  <si>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</si>
  <si>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</si>
  <si>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</si>
  <si>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</si>
  <si>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</si>
  <si>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</si>
  <si>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</si>
  <si>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</si>
  <si>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</si>
  <si>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</si>
  <si>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</si>
  <si>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</si>
  <si>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</si>
  <si>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</si>
  <si>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</si>
  <si>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</si>
  <si>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</si>
  <si>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</si>
  <si>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</si>
  <si>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</si>
  <si>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</si>
  <si>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</si>
  <si>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</si>
  <si>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</si>
  <si>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</si>
  <si>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</si>
  <si>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</si>
  <si>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</si>
  <si>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</si>
  <si>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</si>
  <si>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</si>
  <si>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</si>
  <si>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</si>
  <si>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</si>
  <si>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</si>
  <si>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</si>
  <si>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</si>
  <si>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</si>
  <si>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</si>
  <si>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</si>
  <si>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</si>
  <si>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</si>
  <si>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</si>
  <si>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</si>
  <si>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</si>
  <si>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</si>
  <si>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</si>
  <si>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</si>
  <si>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</si>
  <si>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</si>
  <si>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</si>
  <si>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</si>
  <si>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</si>
  <si>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</si>
  <si>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</si>
  <si>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</si>
  <si>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</si>
  <si>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</si>
  <si>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</si>
  <si>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</si>
  <si>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</si>
  <si>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</si>
  <si>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</si>
  <si>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</si>
  <si>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</si>
  <si>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</si>
  <si>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</si>
  <si>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</si>
  <si>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</si>
  <si>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</si>
  <si>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</si>
  <si>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</si>
  <si>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</si>
  <si>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</si>
  <si>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</si>
  <si>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</si>
  <si>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</si>
  <si>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</si>
  <si>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</si>
  <si>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</si>
  <si>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</si>
  <si>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</si>
  <si>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</si>
  <si>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</si>
  <si>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</si>
  <si>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</si>
  <si>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</si>
  <si>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</si>
  <si>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</si>
  <si>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</si>
  <si>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</si>
  <si>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</si>
  <si>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</si>
  <si>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</si>
  <si>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</si>
  <si>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</si>
  <si>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</si>
  <si>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</si>
  <si>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</si>
  <si>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</si>
  <si>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</si>
  <si>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</si>
  <si>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</si>
  <si>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</si>
  <si>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</si>
  <si>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</si>
  <si>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</si>
  <si>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</si>
  <si>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</si>
  <si>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</si>
  <si>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</si>
  <si>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</si>
  <si>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</si>
  <si>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</si>
  <si>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</si>
  <si>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</si>
  <si>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</si>
  <si>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</si>
  <si>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</si>
  <si>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</si>
  <si>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</si>
  <si>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</si>
  <si>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</si>
  <si>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</si>
  <si>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</si>
  <si>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</si>
  <si>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</si>
  <si>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</si>
  <si>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</si>
  <si>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</si>
  <si>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</si>
  <si>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</si>
  <si>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</si>
  <si>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</si>
  <si>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</si>
  <si>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</si>
  <si>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</si>
  <si>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</si>
  <si>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</si>
  <si>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</si>
  <si>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</si>
  <si>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</si>
  <si>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</si>
  <si>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</si>
  <si>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</si>
  <si>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</si>
  <si>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</si>
  <si>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</si>
  <si>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</si>
  <si>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</si>
  <si>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</si>
  <si>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</si>
  <si>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</si>
  <si>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</si>
  <si>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</si>
  <si>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</si>
  <si>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</si>
  <si>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</si>
  <si>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</si>
  <si>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</si>
  <si>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</si>
  <si>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</si>
  <si>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</si>
  <si>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</si>
  <si>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</si>
  <si>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</si>
  <si>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</si>
  <si>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</si>
  <si>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</si>
  <si>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</si>
  <si>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</si>
  <si>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</si>
  <si>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</si>
  <si>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</si>
  <si>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</si>
  <si>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</si>
  <si>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</si>
  <si>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</si>
  <si>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</si>
  <si>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</si>
  <si>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</si>
  <si>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</si>
  <si>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</si>
  <si>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</si>
  <si>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</si>
  <si>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</si>
  <si>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</si>
  <si>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</si>
  <si>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</si>
  <si>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</si>
  <si>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</si>
  <si>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</si>
  <si>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</si>
  <si>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</si>
  <si>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</si>
  <si>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</si>
  <si>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</si>
  <si>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</si>
  <si>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</si>
  <si>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</si>
  <si>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</si>
  <si>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</si>
  <si>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</si>
  <si>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</si>
  <si>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</si>
  <si>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</si>
  <si>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</si>
  <si>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</si>
  <si>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</si>
  <si>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</si>
  <si>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</si>
  <si>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</si>
  <si>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</si>
  <si>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</si>
  <si>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</si>
  <si>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</si>
  <si>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</si>
  <si>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</si>
  <si>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</si>
  <si>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</si>
  <si>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</si>
  <si>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</si>
  <si>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</si>
  <si>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</si>
  <si>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</si>
  <si>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</si>
  <si>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</si>
  <si>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</si>
  <si>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</si>
  <si>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</si>
  <si>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</si>
  <si>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</si>
  <si>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</si>
  <si>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</si>
  <si>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</si>
  <si>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</si>
  <si>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</si>
  <si>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</si>
  <si>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</si>
  <si>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</si>
  <si>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</si>
  <si>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</si>
  <si>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</si>
  <si>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</si>
  <si>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</si>
  <si>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</si>
  <si>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</si>
  <si>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</si>
  <si>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</si>
  <si>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</si>
  <si>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</si>
  <si>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</si>
  <si>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</si>
  <si>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</si>
  <si>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</si>
  <si>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</si>
  <si>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</si>
  <si>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</si>
  <si>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</si>
  <si>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</si>
  <si>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</si>
  <si>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</si>
  <si>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</si>
  <si>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</si>
  <si>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</si>
  <si>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</si>
  <si>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</si>
  <si>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</si>
  <si>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</si>
  <si>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</si>
  <si>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</si>
  <si>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</si>
  <si>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</si>
  <si>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</si>
  <si>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</si>
  <si>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</si>
  <si>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</si>
  <si>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</si>
  <si>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</si>
  <si>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</si>
  <si>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</si>
  <si>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</si>
  <si>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</si>
  <si>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</si>
  <si>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</si>
  <si>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</si>
  <si>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</si>
  <si>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</si>
  <si>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</si>
  <si>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</si>
  <si>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</si>
  <si>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</si>
  <si>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</si>
  <si>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</si>
  <si>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</si>
  <si>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</si>
  <si>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</si>
  <si>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</si>
  <si>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</si>
  <si>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</si>
  <si>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</si>
  <si>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</si>
  <si>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</si>
  <si>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</si>
  <si>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</si>
  <si>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</si>
  <si>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</si>
  <si>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</si>
  <si>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</si>
  <si>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</si>
  <si>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</si>
  <si>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</si>
  <si>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</si>
  <si>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</si>
  <si>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</si>
  <si>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</si>
  <si>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</si>
  <si>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</si>
  <si>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</si>
  <si>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</si>
  <si>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</si>
  <si>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</si>
  <si>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</si>
  <si>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</si>
  <si>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</si>
  <si>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</si>
  <si>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</si>
  <si>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</si>
  <si>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</si>
  <si>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</si>
  <si>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</si>
  <si>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</si>
  <si>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</si>
  <si>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</si>
  <si>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</si>
  <si>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</si>
  <si>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</si>
  <si>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</si>
  <si>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</si>
  <si>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</si>
  <si>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</si>
  <si>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</si>
  <si>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</si>
  <si>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</si>
  <si>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</si>
  <si>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</si>
  <si>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</si>
  <si>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</si>
  <si>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</si>
  <si>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</si>
  <si>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</si>
  <si>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</si>
  <si>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</si>
  <si>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</si>
  <si>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</si>
  <si>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</si>
  <si>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</si>
  <si>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</si>
  <si>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</si>
  <si>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</si>
  <si>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</si>
  <si>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</si>
  <si>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</si>
  <si>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</si>
  <si>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</si>
  <si>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</si>
  <si>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</si>
  <si>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</si>
  <si>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</si>
  <si>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</si>
  <si>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</si>
  <si>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</si>
  <si>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</si>
  <si>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</si>
  <si>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</si>
  <si>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</si>
  <si>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</si>
  <si>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</si>
  <si>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</si>
  <si>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</si>
  <si>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</si>
  <si>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</si>
  <si>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</si>
  <si>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</si>
  <si>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</si>
  <si>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</si>
  <si>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</si>
  <si>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</si>
  <si>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</si>
  <si>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</si>
  <si>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</si>
  <si>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</si>
  <si>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</si>
  <si>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</si>
  <si>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</si>
  <si>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</si>
  <si>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</si>
  <si>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</si>
  <si>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</si>
  <si>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</si>
  <si>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</si>
  <si>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</si>
  <si>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</si>
  <si>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</si>
  <si>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</si>
  <si>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</si>
  <si>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</si>
  <si>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</si>
  <si>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</si>
  <si>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</si>
  <si>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</si>
  <si>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</si>
  <si>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</si>
  <si>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</si>
  <si>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</si>
  <si>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</si>
  <si>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</si>
  <si>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</si>
  <si>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</si>
  <si>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</si>
  <si>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</si>
  <si>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</si>
  <si>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</si>
  <si>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</si>
  <si>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</si>
  <si>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</si>
  <si>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</si>
  <si>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</si>
  <si>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</si>
  <si>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</si>
  <si>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</si>
  <si>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</si>
  <si>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</si>
  <si>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</si>
  <si>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</si>
  <si>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</si>
  <si>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</si>
  <si>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</si>
  <si>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</si>
  <si>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</si>
  <si>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</si>
  <si>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</si>
  <si>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</si>
  <si>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</si>
  <si>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</si>
  <si>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</si>
  <si>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</si>
  <si>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</si>
  <si>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</si>
  <si>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</si>
  <si>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</si>
  <si>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</si>
  <si>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</si>
  <si>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</si>
  <si>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</si>
  <si>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</si>
  <si>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</si>
  <si>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</si>
  <si>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</si>
  <si>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</si>
  <si>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</si>
  <si>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</si>
  <si>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</si>
  <si>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</si>
  <si>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</si>
  <si>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</si>
  <si>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</si>
  <si>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</si>
  <si>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</si>
  <si>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</si>
  <si>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</si>
  <si>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</si>
  <si>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</si>
  <si>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</si>
  <si>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</si>
  <si>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</si>
  <si>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</si>
  <si>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</si>
  <si>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</si>
  <si>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</si>
  <si>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</si>
  <si>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</si>
  <si>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</si>
  <si>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</si>
  <si>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</si>
  <si>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</si>
  <si>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</si>
  <si>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</si>
  <si>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</si>
  <si>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</si>
  <si>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</si>
  <si>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</si>
  <si>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</si>
  <si>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</si>
  <si>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</si>
  <si>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</si>
  <si>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</si>
  <si>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</si>
  <si>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</si>
  <si>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</si>
  <si>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</si>
  <si>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</si>
  <si>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</si>
  <si>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</si>
  <si>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</si>
  <si>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</si>
  <si>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</si>
  <si>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</si>
  <si>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</si>
  <si>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</si>
  <si>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</si>
  <si>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</si>
  <si>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</si>
  <si>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</si>
  <si>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</si>
  <si>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</si>
  <si>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</si>
  <si>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</si>
  <si>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</si>
  <si>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</si>
  <si>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</si>
  <si>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</si>
  <si>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</si>
  <si>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</si>
  <si>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</si>
  <si>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</si>
  <si>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</si>
  <si>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</si>
  <si>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</si>
  <si>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</si>
  <si>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</si>
  <si>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</si>
  <si>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</si>
  <si>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</si>
  <si>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</si>
  <si>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</si>
  <si>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</si>
  <si>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</si>
  <si>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</si>
  <si>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</si>
  <si>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</si>
  <si>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</si>
  <si>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</si>
  <si>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</si>
  <si>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</si>
  <si>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</si>
  <si>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</si>
  <si>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</si>
  <si>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</si>
  <si>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</si>
  <si>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</si>
  <si>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</si>
  <si>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</si>
  <si>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</si>
  <si>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</si>
  <si>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</si>
  <si>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</si>
  <si>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</si>
  <si>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</si>
  <si>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</si>
  <si>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</si>
  <si>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</si>
  <si>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</si>
  <si>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</si>
  <si>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</si>
  <si>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</si>
  <si>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</si>
  <si>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</si>
  <si>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</si>
  <si>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</si>
  <si>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</si>
  <si>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</si>
  <si>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</si>
  <si>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</si>
  <si>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</si>
  <si>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</si>
  <si>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</si>
  <si>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</si>
  <si>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</si>
  <si>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</si>
  <si>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</si>
  <si>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</si>
  <si>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</si>
  <si>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</si>
  <si>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</si>
  <si>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</si>
  <si>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</si>
  <si>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</si>
  <si>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</si>
  <si>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</si>
  <si>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</si>
  <si>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</si>
  <si>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</si>
  <si>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</si>
  <si>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</si>
  <si>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</si>
  <si>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</si>
  <si>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</si>
  <si>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</si>
  <si>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</si>
  <si>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</si>
  <si>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</si>
  <si>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</si>
  <si>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</si>
  <si>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</si>
  <si>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</si>
  <si>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</si>
  <si>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</si>
  <si>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</si>
  <si>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</si>
  <si>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</si>
  <si>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</si>
  <si>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</si>
  <si>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</si>
  <si>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</si>
  <si>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</si>
  <si>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</si>
  <si>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</si>
  <si>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</si>
  <si>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</si>
  <si>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</si>
  <si>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</si>
  <si>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</si>
  <si>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</si>
  <si>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</si>
  <si>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</si>
  <si>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</si>
  <si>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</si>
  <si>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</si>
  <si>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</si>
  <si>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</si>
  <si>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</si>
  <si>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</si>
  <si>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</si>
  <si>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</si>
  <si>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</si>
  <si>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</si>
  <si>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</si>
  <si>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</si>
  <si>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</si>
  <si>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</si>
  <si>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</si>
  <si>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</si>
  <si>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</si>
  <si>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</si>
  <si>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</si>
  <si>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</si>
  <si>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</si>
  <si>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</si>
  <si>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</si>
  <si>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</si>
  <si>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</si>
  <si>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</si>
  <si>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</si>
  <si>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</si>
  <si>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</si>
  <si>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</si>
  <si>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</si>
  <si>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</si>
  <si>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</si>
  <si>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</si>
  <si>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</si>
  <si>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</si>
  <si>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</si>
  <si>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</si>
  <si>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</si>
  <si>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</si>
  <si>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</si>
  <si>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</si>
  <si>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</si>
  <si>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</si>
  <si>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</si>
  <si>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</si>
  <si>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</si>
  <si>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</si>
  <si>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</si>
  <si>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</si>
  <si>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</si>
  <si>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</si>
  <si>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</si>
  <si>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</si>
  <si>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</si>
  <si>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</si>
  <si>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</si>
  <si>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</si>
  <si>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</si>
  <si>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</si>
  <si>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</si>
  <si>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</si>
  <si>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</si>
  <si>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</si>
  <si>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</si>
  <si>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</si>
  <si>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</si>
  <si>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</si>
  <si>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</si>
  <si>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</si>
  <si>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</si>
  <si>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</si>
  <si>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</si>
  <si>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</si>
  <si>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</si>
  <si>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</si>
  <si>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</si>
  <si>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</si>
  <si>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</si>
  <si>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</si>
  <si>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</si>
  <si>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</si>
  <si>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</si>
  <si>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</si>
  <si>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</si>
  <si>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</si>
  <si>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</si>
  <si>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</si>
  <si>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</si>
  <si>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</si>
  <si>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</si>
  <si>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</si>
  <si>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</si>
  <si>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</si>
  <si>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</si>
  <si>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</si>
  <si>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</si>
  <si>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</si>
  <si>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</si>
  <si>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</si>
  <si>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</si>
  <si>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</si>
  <si>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</si>
  <si>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</si>
  <si>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</si>
  <si>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</si>
  <si>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</si>
  <si>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</si>
  <si>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</si>
  <si>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</si>
  <si>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</si>
  <si>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</si>
  <si>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</si>
  <si>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</si>
  <si>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</si>
  <si>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</si>
  <si>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</si>
  <si>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</si>
  <si>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</si>
  <si>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</si>
  <si>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</si>
  <si>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</si>
  <si>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</si>
  <si>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</si>
  <si>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</si>
  <si>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</si>
  <si>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</si>
  <si>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</si>
  <si>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</si>
  <si>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</si>
  <si>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</si>
  <si>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</si>
  <si>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</si>
  <si>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</si>
  <si>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</si>
  <si>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</si>
  <si>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</si>
  <si>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</si>
  <si>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</si>
  <si>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</si>
  <si>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</si>
  <si>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</si>
  <si>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</si>
  <si>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</si>
  <si>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</si>
  <si>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</si>
  <si>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</si>
  <si>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</si>
  <si>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</si>
  <si>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</si>
  <si>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</si>
  <si>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</si>
  <si>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</si>
  <si>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</si>
  <si>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</si>
  <si>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</si>
  <si>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</si>
  <si>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</si>
  <si>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</si>
  <si>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</si>
  <si>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</si>
  <si>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</si>
  <si>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</si>
  <si>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</si>
  <si>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</si>
  <si>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</si>
  <si>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</si>
  <si>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</si>
  <si>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</si>
  <si>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</si>
  <si>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</si>
  <si>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</si>
  <si>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</si>
  <si>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</si>
  <si>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</si>
  <si>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</si>
  <si>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</si>
  <si>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</si>
  <si>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</si>
  <si>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</si>
  <si>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</si>
  <si>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</si>
  <si>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</si>
  <si>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</si>
  <si>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</si>
  <si>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</si>
  <si>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</si>
  <si>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</si>
  <si>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</si>
  <si>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</si>
  <si>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</si>
  <si>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</si>
  <si>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</si>
  <si>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</si>
  <si>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</si>
  <si>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</si>
  <si>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</si>
  <si>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</si>
  <si>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</si>
  <si>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</si>
  <si>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</si>
  <si>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</si>
  <si>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</si>
  <si>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</si>
  <si>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</si>
  <si>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</si>
  <si>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</si>
  <si>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</si>
  <si>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</si>
  <si>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</si>
  <si>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</si>
  <si>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</si>
  <si>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</si>
  <si>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</si>
  <si>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</si>
  <si>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</si>
  <si>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</si>
  <si>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</si>
  <si>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</si>
  <si>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</si>
  <si>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</si>
  <si>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</si>
  <si>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</si>
  <si>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</si>
  <si>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</si>
  <si>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</si>
  <si>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</si>
  <si>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</si>
  <si>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</si>
  <si>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</si>
  <si>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</si>
  <si>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</si>
  <si>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</si>
  <si>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</si>
  <si>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</si>
  <si>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</si>
  <si>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</si>
  <si>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</si>
  <si>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</si>
  <si>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</si>
  <si>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</si>
  <si>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</si>
  <si>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</si>
  <si>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</si>
  <si>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</si>
  <si>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</si>
  <si>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</si>
  <si>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</si>
  <si>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</si>
  <si>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</si>
  <si>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</si>
  <si>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</si>
  <si>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</si>
  <si>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</si>
  <si>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</si>
  <si>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</si>
  <si>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</si>
  <si>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</si>
  <si>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</si>
  <si>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</si>
  <si>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</si>
  <si>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</si>
  <si>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</si>
  <si>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</si>
  <si>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</si>
  <si>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</si>
  <si>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</si>
  <si>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</si>
  <si>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</si>
  <si>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</si>
  <si>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</si>
  <si>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</si>
  <si>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</si>
  <si>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</si>
  <si>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</si>
  <si>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</si>
  <si>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</si>
  <si>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</si>
  <si>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</si>
  <si>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</si>
  <si>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</si>
  <si>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</si>
  <si>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</si>
  <si>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</si>
  <si>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</si>
  <si>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</si>
  <si>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</si>
  <si>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</si>
  <si>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</si>
  <si>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</si>
  <si>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</si>
  <si>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</si>
  <si>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</si>
  <si>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</si>
  <si>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</si>
  <si>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</si>
  <si>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</si>
  <si>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</si>
  <si>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</si>
  <si>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</si>
  <si>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</si>
  <si>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</si>
  <si>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</si>
  <si>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</si>
  <si>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</si>
  <si>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</si>
  <si>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</si>
  <si>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</si>
  <si>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</si>
  <si>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</si>
  <si>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</si>
  <si>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</si>
  <si>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</si>
  <si>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</si>
  <si>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</si>
  <si>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</si>
  <si>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</si>
  <si>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</si>
  <si>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</si>
  <si>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</si>
  <si>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</si>
  <si>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</si>
  <si>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</si>
  <si>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</si>
  <si>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</si>
  <si>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</si>
  <si>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</si>
  <si>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</si>
  <si>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</si>
  <si>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</si>
  <si>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</si>
  <si>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</si>
  <si>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</si>
  <si>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</si>
  <si>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</si>
  <si>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</si>
  <si>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</si>
  <si>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</si>
  <si>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</si>
  <si>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</si>
  <si>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</si>
  <si>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</si>
  <si>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</si>
  <si>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</si>
  <si>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</si>
  <si>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</si>
  <si>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</si>
  <si>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</si>
  <si>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</si>
  <si>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</si>
  <si>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</si>
  <si>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</si>
  <si>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</si>
  <si>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</si>
  <si>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</si>
  <si>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</si>
  <si>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</si>
  <si>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</si>
  <si>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</si>
  <si>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</si>
  <si>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</si>
  <si>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</si>
  <si>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</si>
  <si>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</si>
  <si>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</si>
  <si>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</si>
  <si>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</si>
  <si>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</si>
  <si>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</si>
  <si>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</si>
  <si>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</si>
  <si>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</si>
  <si>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</si>
  <si>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</si>
  <si>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</si>
  <si>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</si>
  <si>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</si>
  <si>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</si>
  <si>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</si>
  <si>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</si>
  <si>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</si>
  <si>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</si>
  <si>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</si>
  <si>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</si>
  <si>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</si>
  <si>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</si>
  <si>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</si>
  <si>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</si>
  <si>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</si>
  <si>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</si>
  <si>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</si>
  <si>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</si>
  <si>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</si>
  <si>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</si>
  <si>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</si>
  <si>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</si>
  <si>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</si>
  <si>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</si>
  <si>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</si>
  <si>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</si>
  <si>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</si>
  <si>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</si>
  <si>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</si>
  <si>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</si>
  <si>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</si>
  <si>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</si>
  <si>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</si>
  <si>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</si>
  <si>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</si>
  <si>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</si>
  <si>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</si>
  <si>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</si>
  <si>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</si>
  <si>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</si>
  <si>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</si>
  <si>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</si>
  <si>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</si>
  <si>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</si>
  <si>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</si>
  <si>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</si>
  <si>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</si>
  <si>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</si>
  <si>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</si>
  <si>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</si>
  <si>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</si>
  <si>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</si>
  <si>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</si>
  <si>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</si>
  <si>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</si>
  <si>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</si>
  <si>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</si>
  <si>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</si>
  <si>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</si>
  <si>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</si>
  <si>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</si>
  <si>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</si>
  <si>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</si>
  <si>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</si>
  <si>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</si>
  <si>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</si>
  <si>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</si>
  <si>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</si>
  <si>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</si>
  <si>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</si>
  <si>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</si>
  <si>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</si>
  <si>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</si>
  <si>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</si>
  <si>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</si>
  <si>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</si>
  <si>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</si>
  <si>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</si>
  <si>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</si>
  <si>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</si>
  <si>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</si>
  <si>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</si>
  <si>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</si>
  <si>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</si>
  <si>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</si>
  <si>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</si>
  <si>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</si>
  <si>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</si>
  <si>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</si>
  <si>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</si>
  <si>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</si>
  <si>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</si>
  <si>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</si>
  <si>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</si>
  <si>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</si>
  <si>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</si>
  <si>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</si>
  <si>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</si>
  <si>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</si>
  <si>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</si>
  <si>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</si>
  <si>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</si>
  <si>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</si>
  <si>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</si>
  <si>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</si>
  <si>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</si>
  <si>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</si>
  <si>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</si>
  <si>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</si>
  <si>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</si>
  <si>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</si>
  <si>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</si>
  <si>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</si>
  <si>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</si>
  <si>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</si>
  <si>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</si>
  <si>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</si>
  <si>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</si>
  <si>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</si>
  <si>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</si>
  <si>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</si>
  <si>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</si>
  <si>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</si>
  <si>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</si>
  <si>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</si>
  <si>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</si>
  <si>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</si>
  <si>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</si>
  <si>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</si>
  <si>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</si>
  <si>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</si>
  <si>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</si>
  <si>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</si>
  <si>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</si>
  <si>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</si>
  <si>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</si>
  <si>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</si>
  <si>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</si>
  <si>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</si>
  <si>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</si>
  <si>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</si>
  <si>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</si>
  <si>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</si>
  <si>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</si>
  <si>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</si>
  <si>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</si>
  <si>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</si>
  <si>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</si>
  <si>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</si>
  <si>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</si>
  <si>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</si>
  <si>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</si>
  <si>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</si>
  <si>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</si>
  <si>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</si>
  <si>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</si>
  <si>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</si>
  <si>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</si>
  <si>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</si>
  <si>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</si>
  <si>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</si>
  <si>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</si>
  <si>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</si>
  <si>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</si>
  <si>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</si>
  <si>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</si>
  <si>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</si>
  <si>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</si>
  <si>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</si>
  <si>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</si>
  <si>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</si>
  <si>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</si>
  <si>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</si>
  <si>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</si>
  <si>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</si>
  <si>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</si>
  <si>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</si>
  <si>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</si>
  <si>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</si>
  <si>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</si>
  <si>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</si>
  <si>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</si>
  <si>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</si>
  <si>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</si>
  <si>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</si>
  <si>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</si>
  <si>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</si>
  <si>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</si>
  <si>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</si>
  <si>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</si>
  <si>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</si>
  <si>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</si>
  <si>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</si>
  <si>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</si>
  <si>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</si>
  <si>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</si>
  <si>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</si>
  <si>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</si>
  <si>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</si>
  <si>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</si>
  <si>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</si>
  <si>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</si>
  <si>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</si>
  <si>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</si>
  <si>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</si>
  <si>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</si>
  <si>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</si>
  <si>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</si>
  <si>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</si>
  <si>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</si>
  <si>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</si>
  <si>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</si>
  <si>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</si>
  <si>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</si>
  <si>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</si>
  <si>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</si>
  <si>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</si>
  <si>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</si>
  <si>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</si>
  <si>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</si>
  <si>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</si>
  <si>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</si>
  <si>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</si>
  <si>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</si>
  <si>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</si>
  <si>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</si>
  <si>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</si>
  <si>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</si>
  <si>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</si>
  <si>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</si>
  <si>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</si>
  <si>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</si>
  <si>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</si>
  <si>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</si>
  <si>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</si>
  <si>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</si>
  <si>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</si>
  <si>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</si>
  <si>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</si>
  <si>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</si>
  <si>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</si>
  <si>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</si>
  <si>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</si>
  <si>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</si>
  <si>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</si>
  <si>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</si>
  <si>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</si>
  <si>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</si>
  <si>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</si>
  <si>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</si>
  <si>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</si>
  <si>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</si>
  <si>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</si>
  <si>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</si>
  <si>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</si>
  <si>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</si>
  <si>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</si>
  <si>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</si>
  <si>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</si>
  <si>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</si>
  <si>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</si>
  <si>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</si>
  <si>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</si>
  <si>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</si>
  <si>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</si>
  <si>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</si>
  <si>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</si>
  <si>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</si>
  <si>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</si>
  <si>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</si>
  <si>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</si>
  <si>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</si>
  <si>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</si>
  <si>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</si>
  <si>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</si>
  <si>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</si>
  <si>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</si>
  <si>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</si>
  <si>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</si>
  <si>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</si>
  <si>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</si>
  <si>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</si>
  <si>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</si>
  <si>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</si>
  <si>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</si>
  <si>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</si>
  <si>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</si>
  <si>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</si>
  <si>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</si>
  <si>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</si>
  <si>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</si>
  <si>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</si>
  <si>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</si>
  <si>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</si>
  <si>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</si>
  <si>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</si>
  <si>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</si>
  <si>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</si>
  <si>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</si>
  <si>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</si>
  <si>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</si>
  <si>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</si>
  <si>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</si>
  <si>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</si>
  <si>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</si>
  <si>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</si>
  <si>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</si>
  <si>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</si>
  <si>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</si>
  <si>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</si>
  <si>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</si>
  <si>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</si>
  <si>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</si>
  <si>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</si>
  <si>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</si>
  <si>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</si>
  <si>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</si>
  <si>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</si>
  <si>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</si>
  <si>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</si>
  <si>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</si>
  <si>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</si>
  <si>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</si>
  <si>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</si>
  <si>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</si>
  <si>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</si>
  <si>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</si>
  <si>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</si>
  <si>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</si>
  <si>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</si>
  <si>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</si>
  <si>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</si>
  <si>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</si>
  <si>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</si>
  <si>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</si>
  <si>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</si>
  <si>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</si>
  <si>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</si>
  <si>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</si>
  <si>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</si>
  <si>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</si>
  <si>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</si>
  <si>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</si>
  <si>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</si>
  <si>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</si>
  <si>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</si>
  <si>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</si>
  <si>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</si>
  <si>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</si>
  <si>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</si>
  <si>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</si>
  <si>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</si>
  <si>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</si>
  <si>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</si>
  <si>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</si>
  <si>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</si>
  <si>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</si>
  <si>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</si>
  <si>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</si>
  <si>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</si>
  <si>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</si>
  <si>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</si>
  <si>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</si>
  <si>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</si>
  <si>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</si>
  <si>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</si>
  <si>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</si>
  <si>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</si>
  <si>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</si>
  <si>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</si>
  <si>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</si>
  <si>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</si>
  <si>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</si>
  <si>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</si>
  <si>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</si>
  <si>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</si>
  <si>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</si>
  <si>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</si>
  <si>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</si>
  <si>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</si>
  <si>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</si>
  <si>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</si>
  <si>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</si>
  <si>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</si>
  <si>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</si>
  <si>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</si>
  <si>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</si>
  <si>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</si>
  <si>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</si>
  <si>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</si>
  <si>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</si>
  <si>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</si>
  <si>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</si>
  <si>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</si>
  <si>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</si>
  <si>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</si>
  <si>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</si>
  <si>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</si>
  <si>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</si>
  <si>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</si>
  <si>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</si>
  <si>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</si>
  <si>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</si>
  <si>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</si>
  <si>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</si>
  <si>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</si>
  <si>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</si>
  <si>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</si>
  <si>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</si>
  <si>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</si>
  <si>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</si>
  <si>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</si>
  <si>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</si>
  <si>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</si>
  <si>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</si>
  <si>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</si>
  <si>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</si>
  <si>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</si>
  <si>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</si>
  <si>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</si>
  <si>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</si>
  <si>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</si>
  <si>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</si>
  <si>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</si>
  <si>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</si>
  <si>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</si>
  <si>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</si>
  <si>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</si>
  <si>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</si>
  <si>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</si>
  <si>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</si>
  <si>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</si>
  <si>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</si>
  <si>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</si>
  <si>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</si>
  <si>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</si>
  <si>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</si>
  <si>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</si>
  <si>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</si>
  <si>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</si>
  <si>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</si>
  <si>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</si>
  <si>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</si>
  <si>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</si>
  <si>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</si>
  <si>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</si>
  <si>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</si>
  <si>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</si>
  <si>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</si>
  <si>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</si>
  <si>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</si>
  <si>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</si>
  <si>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</si>
  <si>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</si>
  <si>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</si>
  <si>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</si>
  <si>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</si>
  <si>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</si>
  <si>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</si>
  <si>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</si>
  <si>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</si>
  <si>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</si>
  <si>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</si>
  <si>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</si>
  <si>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</si>
  <si>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</si>
  <si>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</si>
  <si>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</si>
  <si>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</si>
  <si>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</si>
  <si>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</si>
  <si>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</si>
  <si>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</si>
  <si>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</si>
  <si>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</si>
  <si>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</si>
  <si>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</si>
  <si>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</si>
  <si>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</si>
  <si>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</si>
  <si>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</si>
  <si>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</si>
  <si>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</si>
  <si>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</si>
  <si>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</si>
  <si>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</si>
  <si>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</si>
  <si>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</si>
  <si>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</si>
  <si>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</si>
  <si>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</si>
  <si>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</si>
  <si>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</si>
  <si>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</si>
  <si>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</si>
  <si>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</si>
  <si>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</si>
  <si>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</si>
  <si>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</si>
  <si>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</si>
  <si>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</si>
  <si>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</si>
  <si>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</si>
  <si>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</si>
  <si>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</si>
  <si>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</si>
  <si>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</si>
  <si>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</si>
  <si>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</si>
  <si>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</si>
  <si>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</si>
  <si>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</si>
  <si>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</si>
  <si>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</si>
  <si>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</si>
  <si>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</si>
  <si>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</si>
  <si>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</si>
  <si>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</si>
  <si>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</si>
  <si>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</si>
  <si>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</si>
  <si>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</si>
  <si>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</si>
  <si>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</si>
  <si>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</si>
  <si>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</si>
  <si>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</si>
  <si>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</si>
  <si>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</si>
  <si>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</si>
  <si>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</si>
  <si>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</si>
  <si>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</si>
  <si>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</si>
  <si>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</si>
  <si>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</si>
  <si>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</si>
  <si>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</si>
  <si>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</si>
  <si>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</si>
  <si>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</si>
  <si>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</si>
  <si>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</si>
  <si>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</si>
  <si>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</si>
  <si>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</si>
  <si>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</si>
  <si>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</si>
  <si>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</si>
  <si>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</si>
  <si>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</si>
  <si>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</si>
  <si>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</si>
  <si>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</si>
  <si>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</si>
  <si>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</si>
  <si>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</si>
  <si>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</si>
  <si>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</si>
  <si>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</si>
  <si>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</si>
  <si>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</si>
  <si>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</si>
  <si>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</si>
  <si>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</si>
  <si>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</si>
  <si>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</si>
  <si>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</si>
  <si>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</si>
  <si>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</si>
  <si>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</si>
  <si>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</si>
  <si>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</si>
  <si>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</si>
  <si>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</si>
  <si>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</si>
  <si>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</si>
  <si>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</si>
  <si>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</si>
  <si>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</si>
  <si>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</si>
  <si>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</si>
  <si>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</si>
  <si>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</si>
  <si>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</si>
  <si>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</si>
  <si>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</si>
  <si>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</si>
  <si>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</si>
  <si>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</si>
  <si>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</si>
  <si>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</si>
  <si>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</si>
  <si>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</si>
  <si>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</si>
  <si>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</si>
  <si>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</si>
  <si>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</si>
  <si>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</si>
  <si>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</si>
  <si>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</si>
  <si>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</si>
  <si>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</si>
  <si>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</si>
  <si>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</si>
  <si>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</si>
  <si>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</si>
  <si>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</si>
  <si>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</si>
  <si>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</si>
  <si>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</si>
  <si>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</si>
  <si>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</si>
  <si>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</si>
  <si>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</si>
  <si>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</si>
  <si>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</si>
  <si>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</si>
  <si>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</si>
  <si>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</si>
  <si>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</si>
  <si>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</si>
  <si>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</si>
  <si>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</si>
  <si>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</si>
  <si>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</si>
  <si>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</si>
  <si>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</si>
  <si>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</si>
  <si>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</si>
  <si>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</si>
  <si>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</si>
  <si>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</si>
  <si>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</si>
  <si>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</si>
  <si>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</si>
  <si>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</si>
  <si>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</si>
  <si>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</si>
  <si>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</si>
  <si>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</si>
  <si>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</si>
  <si>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</si>
  <si>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</si>
  <si>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</si>
  <si>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</si>
  <si>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</si>
  <si>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</si>
  <si>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</si>
  <si>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</si>
  <si>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</si>
  <si>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</si>
  <si>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</si>
  <si>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</si>
  <si>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</si>
  <si>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</si>
  <si>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</si>
  <si>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</si>
  <si>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</si>
  <si>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</si>
  <si>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</si>
  <si>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</si>
  <si>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</si>
  <si>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</si>
  <si>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</si>
  <si>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</si>
  <si>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</si>
  <si>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</si>
  <si>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</si>
  <si>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</si>
  <si>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</si>
  <si>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</si>
  <si>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</si>
  <si>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</si>
  <si>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</si>
  <si>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</si>
  <si>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</si>
  <si>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</si>
  <si>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</si>
  <si>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</si>
  <si>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</si>
  <si>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</si>
  <si>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</si>
  <si>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</si>
  <si>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</si>
  <si>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</si>
  <si>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</si>
  <si>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</si>
  <si>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</si>
  <si>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</si>
  <si>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</si>
  <si>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</si>
  <si>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</si>
  <si>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</si>
  <si>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</si>
  <si>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</si>
  <si>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</si>
  <si>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</si>
  <si>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</si>
  <si>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</si>
  <si>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</si>
  <si>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</si>
  <si>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</si>
  <si>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</si>
  <si>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</si>
  <si>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</si>
  <si>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</si>
  <si>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</si>
  <si>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</si>
  <si>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</si>
  <si>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</si>
  <si>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</si>
  <si>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</si>
  <si>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</si>
  <si>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</si>
  <si>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</si>
  <si>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</si>
  <si>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</si>
  <si>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</si>
  <si>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</si>
  <si>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</si>
  <si>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</si>
  <si>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</si>
  <si>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</si>
  <si>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</si>
  <si>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</si>
  <si>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</si>
  <si>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</si>
  <si>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</si>
  <si>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</si>
  <si>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</si>
  <si>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</si>
  <si>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</si>
  <si>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</si>
  <si>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</si>
  <si>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</si>
  <si>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</si>
  <si>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</si>
  <si>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</si>
  <si>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</si>
  <si>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</si>
  <si>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</si>
  <si>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</si>
  <si>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</si>
  <si>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</si>
  <si>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</si>
  <si>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</si>
  <si>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</si>
  <si>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</si>
  <si>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</si>
  <si>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</si>
  <si>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</si>
  <si>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</si>
  <si>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</si>
  <si>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</si>
  <si>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</si>
  <si>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</si>
  <si>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</si>
  <si>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</si>
  <si>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</si>
  <si>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</si>
  <si>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</si>
  <si>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</si>
  <si>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</si>
  <si>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</si>
  <si>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</si>
  <si>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</si>
  <si>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</si>
  <si>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</si>
  <si>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</si>
  <si>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</si>
  <si>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</si>
  <si>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</si>
  <si>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</si>
  <si>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</si>
  <si>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</si>
  <si>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</si>
  <si>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</si>
  <si>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</si>
  <si>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</si>
  <si>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</si>
  <si>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</si>
  <si>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</si>
  <si>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</si>
  <si>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</si>
  <si>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</si>
  <si>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</si>
  <si>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</si>
  <si>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</si>
  <si>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</si>
  <si>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</si>
  <si>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</si>
  <si>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</si>
  <si>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</si>
  <si>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</si>
  <si>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</si>
  <si>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</si>
  <si>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</si>
  <si>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</si>
  <si>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</si>
  <si>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</si>
  <si>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</si>
  <si>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</si>
  <si>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</si>
  <si>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</si>
  <si>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</si>
  <si>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</si>
  <si>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</si>
  <si>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</si>
  <si>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</si>
  <si>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</si>
  <si>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</si>
  <si>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</si>
  <si>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</si>
  <si>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</si>
  <si>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</si>
  <si>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</si>
  <si>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</si>
  <si>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</si>
  <si>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</si>
  <si>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</si>
  <si>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</si>
  <si>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</si>
  <si>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</si>
  <si>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</si>
  <si>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</si>
  <si>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</si>
  <si>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</si>
  <si>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</si>
  <si>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</si>
  <si>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</si>
  <si>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</si>
  <si>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</si>
  <si>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</si>
  <si>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</si>
  <si>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</si>
  <si>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</si>
  <si>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</si>
  <si>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</si>
  <si>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</si>
  <si>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</si>
  <si>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</si>
  <si>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</si>
  <si>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</si>
  <si>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</si>
  <si>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</si>
  <si>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</si>
  <si>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</si>
  <si>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</si>
  <si>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</si>
  <si>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</si>
  <si>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</si>
  <si>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</si>
  <si>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</si>
  <si>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</si>
  <si>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</si>
  <si>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</si>
  <si>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</si>
  <si>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</si>
  <si>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</si>
  <si>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</si>
  <si>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</si>
  <si>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</si>
  <si>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</si>
  <si>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</si>
  <si>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</si>
  <si>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</si>
  <si>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</si>
  <si>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</si>
  <si>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</si>
  <si>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</si>
  <si>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</si>
  <si>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</si>
  <si>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</si>
  <si>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</si>
  <si>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</si>
  <si>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</si>
  <si>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</si>
  <si>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</si>
  <si>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</si>
  <si>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</si>
  <si>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</si>
  <si>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</si>
  <si>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</si>
  <si>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</si>
  <si>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</si>
  <si>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</si>
  <si>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</si>
  <si>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</si>
  <si>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</si>
  <si>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</si>
  <si>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</si>
  <si>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</si>
  <si>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</si>
  <si>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</si>
  <si>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</si>
  <si>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</si>
  <si>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</si>
  <si>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</si>
  <si>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</si>
  <si>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</si>
  <si>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</si>
  <si>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</si>
  <si>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</si>
  <si>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</si>
  <si>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</si>
  <si>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</si>
  <si>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</si>
  <si>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</si>
  <si>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</si>
  <si>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</si>
  <si>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</si>
  <si>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</si>
  <si>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</si>
  <si>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</si>
  <si>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</si>
  <si>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</si>
  <si>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</si>
  <si>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</si>
  <si>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</si>
  <si>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</si>
  <si>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</si>
  <si>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</si>
  <si>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</si>
  <si>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</si>
  <si>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</si>
  <si>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</si>
  <si>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</si>
  <si>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</si>
  <si>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</si>
  <si>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</si>
  <si>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</si>
  <si>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</si>
  <si>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</si>
  <si>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</si>
  <si>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</si>
  <si>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</si>
  <si>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</si>
  <si>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</si>
  <si>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</si>
  <si>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</si>
  <si>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</si>
  <si>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</si>
  <si>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</si>
  <si>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</si>
  <si>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</si>
  <si>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</si>
  <si>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</si>
  <si>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</si>
  <si>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</si>
  <si>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</si>
  <si>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</si>
  <si>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</si>
  <si>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</si>
  <si>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</si>
  <si>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</si>
  <si>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</si>
  <si>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</si>
  <si>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</si>
  <si>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</si>
  <si>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</si>
  <si>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</si>
  <si>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</si>
  <si>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</si>
  <si>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</si>
  <si>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</si>
  <si>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</si>
  <si>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</si>
  <si>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</si>
  <si>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</si>
  <si>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</si>
  <si>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</si>
  <si>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</si>
  <si>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</si>
  <si>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</si>
  <si>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</si>
  <si>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</si>
  <si>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</si>
  <si>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</si>
  <si>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</si>
  <si>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</si>
  <si>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</si>
  <si>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</si>
  <si>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</si>
  <si>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</si>
  <si>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</si>
  <si>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</si>
  <si>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</si>
  <si>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</si>
  <si>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</si>
  <si>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</si>
  <si>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</si>
  <si>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</si>
  <si>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</si>
  <si>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</si>
  <si>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</si>
  <si>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</si>
  <si>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</si>
  <si>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</si>
  <si>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</si>
  <si>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</si>
  <si>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</si>
  <si>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</si>
  <si>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</si>
  <si>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</si>
  <si>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</si>
  <si>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</si>
  <si>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</si>
  <si>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</si>
  <si>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</si>
  <si>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</si>
  <si>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</si>
  <si>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</si>
  <si>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</si>
  <si>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</si>
  <si>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</si>
  <si>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</si>
  <si>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</si>
  <si>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</si>
  <si>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</si>
  <si>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</si>
  <si>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</si>
  <si>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</si>
  <si>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</si>
  <si>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</si>
  <si>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</si>
  <si>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</si>
  <si>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</si>
  <si>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</si>
  <si>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</si>
  <si>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</si>
  <si>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</si>
  <si>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</si>
  <si>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</si>
  <si>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</si>
  <si>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</si>
  <si>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</si>
  <si>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</si>
  <si>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</si>
  <si>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</si>
  <si>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</si>
  <si>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</si>
  <si>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</si>
  <si>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</si>
  <si>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</si>
  <si>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</si>
  <si>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</si>
  <si>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</si>
  <si>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</si>
  <si>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</si>
  <si>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</si>
  <si>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</si>
  <si>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</si>
  <si>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</si>
  <si>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</si>
  <si>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</si>
  <si>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</si>
  <si>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</si>
  <si>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</si>
  <si>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</si>
  <si>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</si>
  <si>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</si>
  <si>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</si>
  <si>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</si>
  <si>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</si>
  <si>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</si>
  <si>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</si>
  <si>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</si>
  <si>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</si>
  <si>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</si>
  <si>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</si>
  <si>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</si>
  <si>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</si>
  <si>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</si>
  <si>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</si>
  <si>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</si>
  <si>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</si>
  <si>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</si>
  <si>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</si>
  <si>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</si>
  <si>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</si>
  <si>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</si>
  <si>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</si>
  <si>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</si>
  <si>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</si>
  <si>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</si>
  <si>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</si>
  <si>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</si>
  <si>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</si>
  <si>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</si>
  <si>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</si>
  <si>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</si>
  <si>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</si>
  <si>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</si>
  <si>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</si>
  <si>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</si>
  <si>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</si>
  <si>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</si>
  <si>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</si>
  <si>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</si>
  <si>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</si>
  <si>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</si>
  <si>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</si>
  <si>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</si>
  <si>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</si>
  <si>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</si>
  <si>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</si>
  <si>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</si>
  <si>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</si>
  <si>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</si>
  <si>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</si>
  <si>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</si>
  <si>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</si>
  <si>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</si>
  <si>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</si>
  <si>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</si>
  <si>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</si>
  <si>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</si>
  <si>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</si>
  <si>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</si>
  <si>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</si>
  <si>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</si>
  <si>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</si>
  <si>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</si>
  <si>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</si>
  <si>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</si>
  <si>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</si>
  <si>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</si>
  <si>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</si>
  <si>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</si>
  <si>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</si>
  <si>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</si>
  <si>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</si>
  <si>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</si>
  <si>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</si>
  <si>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</si>
  <si>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</si>
  <si>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</si>
  <si>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</si>
  <si>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</si>
  <si>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</si>
  <si>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</si>
  <si>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</si>
  <si>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</si>
  <si>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</si>
  <si>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</si>
  <si>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</si>
  <si>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</si>
  <si>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</si>
  <si>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</si>
  <si>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</si>
  <si>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</si>
  <si>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</si>
  <si>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</si>
  <si>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</si>
  <si>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</si>
  <si>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</si>
  <si>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</si>
  <si>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</si>
  <si>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</si>
  <si>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</si>
  <si>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</si>
  <si>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</si>
  <si>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</si>
  <si>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</si>
  <si>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</si>
  <si>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</si>
  <si>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</si>
  <si>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</si>
  <si>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</si>
  <si>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</si>
  <si>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</si>
  <si>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</si>
  <si>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</si>
  <si>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</si>
  <si>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</si>
  <si>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</si>
  <si>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</si>
  <si>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</si>
  <si>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</si>
  <si>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</si>
  <si>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</si>
  <si>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</si>
  <si>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</si>
  <si>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</si>
  <si>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</si>
  <si>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</si>
  <si>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</si>
  <si>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</si>
  <si>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</si>
  <si>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</si>
  <si>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</si>
  <si>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</si>
  <si>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</si>
  <si>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</si>
  <si>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</si>
  <si>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</si>
  <si>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</si>
  <si>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</si>
  <si>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</si>
  <si>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</si>
  <si>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</si>
  <si>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</si>
  <si>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</si>
  <si>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</si>
  <si>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</si>
  <si>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</si>
  <si>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</si>
  <si>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</si>
  <si>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</si>
  <si>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</si>
  <si>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</si>
  <si>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</si>
  <si>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</si>
  <si>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</si>
  <si>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</si>
  <si>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</si>
  <si>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</si>
  <si>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</si>
  <si>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</si>
  <si>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</si>
  <si>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</si>
  <si>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</si>
  <si>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</si>
  <si>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</si>
  <si>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</si>
  <si>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</si>
  <si>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</si>
  <si>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</si>
  <si>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</si>
  <si>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</si>
  <si>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</si>
  <si>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</si>
  <si>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</si>
  <si>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</si>
  <si>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</si>
  <si>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</si>
  <si>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</si>
  <si>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</si>
  <si>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</si>
  <si>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</si>
  <si>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</si>
  <si>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</si>
  <si>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</si>
  <si>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</si>
  <si>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</si>
  <si>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</si>
  <si>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</si>
  <si>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</si>
  <si>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</si>
  <si>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</si>
  <si>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</si>
  <si>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</si>
  <si>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</si>
  <si>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</si>
  <si>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</si>
  <si>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</si>
  <si>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</si>
  <si>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</si>
  <si>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</si>
  <si>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</si>
  <si>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</si>
  <si>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</si>
  <si>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</si>
  <si>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</si>
  <si>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</si>
  <si>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</si>
  <si>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</si>
  <si>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</si>
  <si>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</si>
  <si>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</si>
  <si>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</si>
  <si>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</si>
  <si>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</si>
  <si>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</si>
  <si>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</si>
  <si>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</si>
  <si>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</si>
  <si>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</si>
  <si>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</si>
  <si>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</si>
  <si>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</si>
  <si>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</si>
  <si>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</si>
  <si>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</si>
  <si>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</si>
  <si>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</si>
  <si>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</si>
  <si>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</si>
  <si>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</si>
  <si>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</si>
  <si>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</si>
  <si>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</si>
  <si>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</si>
  <si>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</si>
  <si>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</si>
  <si>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</si>
  <si>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</si>
  <si>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</si>
  <si>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</si>
  <si>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</si>
  <si>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</si>
  <si>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</si>
  <si>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</si>
  <si>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</si>
  <si>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</si>
  <si>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</si>
  <si>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</si>
  <si>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</si>
  <si>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</si>
  <si>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</si>
  <si>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</si>
  <si>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</si>
  <si>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</si>
  <si>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</si>
  <si>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</si>
  <si>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</si>
  <si>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</si>
  <si>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</si>
  <si>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</si>
  <si>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</si>
  <si>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</si>
  <si>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</si>
  <si>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</si>
  <si>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</si>
  <si>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</si>
  <si>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</si>
  <si>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</si>
  <si>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</si>
  <si>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</si>
  <si>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</si>
  <si>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</si>
  <si>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</si>
  <si>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</si>
  <si>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</si>
  <si>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</si>
  <si>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</si>
  <si>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</si>
  <si>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</si>
  <si>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</si>
  <si>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</si>
  <si>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</si>
  <si>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</si>
  <si>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</si>
  <si>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</si>
  <si>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</si>
  <si>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</si>
  <si>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</si>
  <si>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</si>
  <si>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</si>
  <si>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</si>
  <si>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</si>
  <si>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</si>
  <si>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</si>
  <si>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</si>
  <si>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</si>
  <si>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</si>
  <si>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</si>
  <si>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</si>
  <si>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</si>
  <si>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</si>
  <si>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</si>
  <si>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</si>
  <si>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</si>
  <si>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</si>
  <si>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</si>
  <si>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</si>
  <si>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</si>
  <si>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</si>
  <si>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</si>
  <si>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</si>
  <si>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</si>
  <si>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</si>
  <si>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</si>
  <si>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</si>
  <si>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</si>
  <si>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</si>
  <si>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</si>
  <si>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</si>
  <si>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</si>
  <si>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</si>
  <si>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</si>
  <si>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</si>
  <si>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</si>
  <si>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</si>
  <si>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</si>
  <si>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</si>
  <si>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</si>
  <si>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</si>
  <si>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</si>
  <si>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</si>
  <si>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</si>
  <si>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</si>
  <si>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</si>
  <si>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</si>
  <si>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</si>
  <si>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</si>
  <si>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</si>
  <si>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</si>
  <si>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</si>
  <si>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</si>
  <si>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</si>
  <si>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</si>
  <si>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</si>
  <si>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</si>
  <si>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</si>
  <si>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</si>
  <si>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</si>
  <si>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</si>
  <si>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</si>
  <si>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</si>
  <si>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</si>
  <si>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</si>
  <si>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</si>
  <si>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</si>
  <si>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</si>
  <si>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</si>
  <si>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</si>
  <si>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</si>
  <si>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</si>
  <si>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</si>
  <si>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</si>
  <si>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</si>
  <si>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</si>
  <si>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</si>
  <si>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</si>
  <si>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</si>
  <si>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</si>
  <si>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</si>
  <si>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</si>
  <si>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</si>
  <si>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</si>
  <si>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</si>
  <si>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</si>
  <si>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</si>
  <si>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</si>
  <si>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</si>
  <si>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</si>
  <si>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</si>
  <si>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</si>
  <si>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</si>
  <si>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</si>
  <si>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</si>
  <si>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</si>
  <si>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</si>
  <si>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</si>
  <si>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</si>
  <si>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</si>
  <si>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</si>
  <si>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</si>
  <si>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</si>
  <si>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</si>
  <si>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</si>
  <si>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</si>
  <si>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</si>
  <si>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</si>
  <si>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</si>
  <si>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</si>
  <si>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</si>
  <si>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</si>
  <si>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</si>
  <si>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</si>
  <si>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</si>
  <si>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</si>
  <si>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</si>
  <si>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</si>
  <si>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</si>
  <si>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</si>
  <si>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</si>
  <si>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</si>
  <si>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</si>
  <si>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</si>
  <si>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</si>
  <si>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</si>
  <si>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</si>
  <si>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</si>
  <si>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</si>
  <si>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</si>
  <si>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</si>
  <si>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</si>
  <si>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</si>
  <si>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</si>
  <si>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</si>
  <si>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</si>
  <si>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</si>
  <si>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</si>
  <si>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</si>
  <si>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</si>
  <si>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</si>
  <si>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</si>
  <si>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</si>
  <si>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</si>
  <si>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</si>
  <si>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</si>
  <si>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</si>
  <si>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</si>
  <si>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</si>
  <si>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</si>
  <si>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</si>
  <si>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</si>
  <si>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</si>
  <si>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</si>
  <si>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</si>
  <si>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</si>
  <si>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</si>
  <si>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</si>
  <si>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</si>
  <si>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</si>
  <si>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</si>
  <si>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</si>
  <si>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</si>
  <si>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</si>
  <si>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</si>
  <si>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</si>
  <si>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</si>
  <si>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</si>
  <si>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</si>
  <si>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</si>
  <si>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</si>
  <si>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</si>
  <si>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</si>
  <si>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</si>
  <si>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</si>
  <si>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</si>
  <si>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</si>
  <si>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</si>
  <si>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</si>
  <si>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</si>
  <si>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</si>
  <si>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</si>
  <si>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</si>
  <si>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</si>
  <si>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</si>
  <si>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</si>
  <si>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</si>
  <si>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</si>
  <si>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</si>
  <si>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</si>
  <si>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</si>
  <si>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</si>
  <si>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</si>
  <si>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</si>
  <si>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</si>
  <si>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</si>
  <si>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</si>
  <si>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</si>
  <si>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</si>
  <si>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</si>
  <si>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</si>
  <si>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</si>
  <si>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</si>
  <si>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</si>
  <si>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</si>
  <si>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</si>
  <si>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</si>
  <si>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</si>
  <si>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</si>
  <si>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</si>
  <si>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</si>
  <si>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</si>
  <si>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</si>
  <si>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</si>
  <si>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</si>
  <si>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</si>
  <si>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</si>
  <si>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</si>
  <si>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</si>
  <si>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</si>
  <si>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</si>
  <si>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</si>
  <si>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</si>
  <si>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</si>
  <si>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</si>
  <si>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</si>
  <si>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</si>
  <si>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</si>
  <si>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</si>
  <si>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</si>
  <si>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</si>
  <si>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</si>
  <si>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</si>
  <si>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</si>
  <si>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</si>
  <si>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</si>
  <si>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</si>
  <si>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</si>
  <si>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</si>
  <si>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</si>
  <si>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</si>
  <si>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</si>
  <si>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</si>
  <si>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</si>
  <si>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</si>
  <si>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</si>
  <si>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</si>
  <si>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</si>
  <si>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</si>
  <si>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</si>
  <si>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</si>
  <si>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</si>
  <si>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</si>
  <si>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</si>
  <si>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</si>
  <si>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</si>
  <si>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</si>
  <si>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</si>
  <si>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</si>
  <si>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</si>
  <si>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</si>
  <si>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</si>
  <si>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</si>
  <si>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</si>
  <si>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</si>
  <si>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</si>
  <si>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</si>
  <si>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</si>
  <si>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</si>
  <si>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</si>
  <si>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</si>
  <si>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</si>
  <si>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</si>
  <si>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</si>
  <si>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</si>
  <si>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</si>
  <si>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</si>
  <si>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</si>
  <si>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</si>
  <si>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</si>
  <si>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</si>
  <si>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</si>
  <si>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</si>
  <si>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</si>
  <si>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</si>
  <si>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</si>
  <si>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</si>
  <si>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</si>
  <si>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</si>
  <si>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</si>
  <si>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</si>
  <si>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</si>
  <si>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</si>
  <si>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</si>
  <si>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</si>
  <si>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</si>
  <si>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</si>
  <si>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</si>
  <si>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</si>
  <si>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</si>
  <si>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</si>
  <si>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</si>
  <si>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</si>
  <si>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</si>
  <si>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</si>
  <si>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</si>
  <si>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</si>
  <si>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</si>
  <si>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</si>
  <si>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</si>
  <si>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</si>
  <si>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</si>
  <si>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</si>
  <si>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</si>
  <si>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</si>
  <si>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</si>
  <si>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</si>
  <si>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</si>
  <si>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</si>
  <si>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</si>
  <si>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</si>
  <si>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</si>
  <si>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</si>
  <si>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</si>
  <si>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</si>
  <si>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</si>
  <si>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</si>
  <si>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</si>
  <si>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</si>
  <si>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</si>
  <si>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</si>
  <si>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</si>
  <si>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</si>
  <si>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</si>
  <si>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</si>
  <si>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</si>
  <si>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</si>
  <si>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</si>
  <si>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</si>
  <si>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</si>
  <si>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</si>
  <si>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</si>
  <si>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</si>
  <si>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</si>
  <si>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</si>
  <si>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</si>
  <si>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</si>
  <si>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</si>
  <si>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</si>
  <si>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</si>
  <si>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</si>
  <si>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</si>
  <si>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</si>
  <si>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</si>
  <si>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</si>
  <si>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</si>
  <si>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</si>
  <si>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</si>
  <si>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</si>
  <si>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</si>
  <si>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</si>
  <si>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</si>
  <si>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</si>
  <si>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</si>
  <si>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</si>
  <si>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</si>
  <si>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</si>
  <si>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</si>
  <si>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</si>
  <si>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</si>
  <si>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</si>
  <si>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</si>
  <si>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</si>
  <si>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</si>
  <si>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</si>
  <si>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</si>
  <si>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</si>
  <si>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</si>
  <si>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</si>
  <si>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</si>
  <si>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</si>
  <si>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</si>
  <si>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</si>
  <si>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</si>
  <si>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</si>
  <si>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</si>
  <si>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</si>
  <si>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</si>
  <si>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</si>
  <si>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</si>
  <si>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</si>
  <si>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</si>
  <si>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</si>
  <si>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</si>
  <si>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</si>
  <si>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</si>
  <si>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</si>
  <si>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</si>
  <si>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</si>
  <si>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</si>
  <si>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</si>
  <si>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</si>
  <si>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</si>
  <si>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</si>
  <si>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</si>
  <si>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</si>
  <si>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</si>
  <si>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</si>
  <si>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</si>
  <si>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</si>
  <si>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</si>
  <si>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</si>
  <si>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</si>
  <si>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</si>
  <si>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</si>
  <si>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</si>
  <si>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</si>
  <si>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</si>
  <si>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</si>
  <si>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</si>
  <si>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</si>
  <si>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</si>
  <si>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</si>
  <si>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</si>
  <si>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</si>
  <si>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</si>
  <si>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</si>
  <si>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</si>
  <si>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</si>
  <si>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</si>
  <si>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</si>
  <si>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</si>
  <si>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</si>
  <si>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</si>
  <si>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</si>
  <si>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</si>
  <si>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</si>
  <si>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</si>
  <si>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</si>
  <si>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</si>
  <si>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</si>
  <si>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</si>
  <si>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</si>
  <si>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</si>
  <si>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</si>
  <si>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</si>
  <si>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</si>
  <si>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</si>
  <si>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</si>
  <si>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</si>
  <si>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</si>
  <si>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</si>
  <si>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</si>
  <si>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</si>
  <si>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</si>
  <si>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</si>
  <si>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</si>
  <si>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</si>
  <si>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</si>
  <si>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</si>
  <si>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</si>
  <si>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</si>
  <si>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</si>
  <si>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</si>
  <si>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</si>
  <si>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</si>
  <si>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</si>
  <si>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</si>
  <si>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</si>
  <si>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</si>
  <si>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</si>
  <si>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</si>
  <si>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</si>
  <si>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</si>
  <si>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</si>
  <si>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</si>
  <si>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</si>
  <si>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</si>
  <si>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</si>
  <si>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</si>
  <si>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</si>
  <si>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</si>
  <si>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</si>
  <si>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</si>
  <si>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</si>
  <si>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</si>
  <si>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</si>
  <si>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</si>
  <si>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</si>
  <si>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</si>
  <si>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</si>
  <si>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</si>
  <si>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</si>
  <si>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</si>
  <si>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</si>
  <si>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</si>
  <si>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</si>
  <si>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</si>
  <si>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</si>
  <si>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</si>
  <si>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</si>
  <si>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</si>
  <si>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</si>
  <si>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</si>
  <si>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</si>
  <si>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</si>
  <si>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</si>
  <si>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</si>
  <si>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</si>
  <si>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</si>
  <si>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</si>
  <si>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</si>
  <si>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</si>
  <si>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</si>
  <si>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</si>
  <si>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</si>
  <si>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</si>
  <si>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</si>
  <si>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</si>
  <si>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</si>
  <si>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</si>
  <si>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</si>
  <si>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</si>
  <si>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</si>
  <si>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</si>
  <si>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</si>
  <si>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</si>
  <si>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</si>
  <si>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</si>
  <si>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</si>
  <si>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</si>
  <si>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</si>
  <si>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</si>
  <si>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</si>
  <si>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</si>
  <si>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</si>
  <si>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</si>
  <si>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</si>
  <si>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</si>
  <si>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</si>
  <si>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</si>
  <si>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</si>
  <si>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</si>
  <si>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</si>
  <si>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</si>
  <si>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</si>
  <si>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</si>
  <si>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</si>
  <si>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</si>
  <si>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</si>
  <si>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</si>
  <si>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</si>
  <si>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</si>
  <si>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</si>
  <si>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</si>
  <si>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</si>
  <si>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</si>
  <si>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</si>
  <si>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</si>
  <si>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</si>
  <si>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</si>
  <si>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</si>
  <si>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</si>
  <si>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</si>
  <si>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</si>
  <si>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</si>
  <si>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</si>
  <si>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</si>
  <si>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</si>
  <si>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</si>
  <si>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</si>
  <si>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</si>
  <si>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</si>
  <si>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</si>
  <si>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</si>
  <si>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</si>
  <si>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</si>
  <si>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</si>
  <si>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</si>
  <si>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</si>
  <si>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</si>
  <si>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</si>
  <si>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</si>
  <si>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</si>
  <si>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</si>
  <si>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</si>
  <si>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</si>
  <si>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</si>
  <si>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</si>
  <si>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</si>
  <si>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</si>
  <si>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</si>
  <si>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</si>
  <si>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</si>
  <si>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</si>
  <si>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</si>
  <si>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</si>
  <si>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</si>
  <si>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</si>
  <si>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</si>
  <si>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</si>
  <si>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</si>
  <si>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</si>
  <si>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</si>
  <si>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</si>
  <si>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</si>
  <si>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</si>
  <si>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</si>
  <si>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</si>
  <si>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</si>
  <si>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</si>
  <si>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</si>
  <si>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</si>
  <si>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</si>
  <si>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</si>
  <si>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</si>
  <si>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</si>
  <si>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</si>
  <si>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</si>
  <si>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</si>
  <si>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</si>
  <si>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</si>
  <si>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</si>
  <si>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</si>
  <si>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</si>
  <si>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</si>
  <si>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</si>
  <si>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</si>
  <si>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</si>
  <si>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</si>
  <si>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</si>
  <si>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</si>
  <si>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</si>
  <si>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</si>
  <si>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</si>
  <si>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</si>
  <si>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</si>
  <si>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</si>
  <si>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</si>
  <si>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</si>
  <si>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</si>
  <si>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</si>
  <si>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</si>
  <si>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</si>
  <si>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</si>
  <si>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</si>
  <si>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</si>
  <si>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</si>
  <si>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</si>
  <si>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</si>
  <si>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</si>
  <si>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</si>
  <si>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</si>
  <si>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</si>
  <si>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</si>
  <si>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</si>
  <si>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</si>
  <si>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</si>
  <si>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</si>
  <si>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</si>
  <si>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</si>
  <si>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</si>
  <si>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</si>
  <si>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</si>
  <si>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</si>
  <si>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</si>
  <si>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</si>
  <si>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</si>
  <si>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</si>
  <si>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</si>
  <si>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</si>
  <si>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</si>
  <si>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</si>
  <si>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</si>
  <si>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</si>
  <si>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</si>
  <si>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</si>
  <si>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</si>
  <si>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</si>
  <si>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</si>
  <si>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</si>
  <si>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</si>
  <si>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</si>
  <si>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</si>
  <si>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</si>
  <si>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</si>
  <si>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</si>
  <si>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</si>
  <si>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</si>
  <si>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</si>
  <si>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</si>
  <si>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</si>
  <si>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</si>
  <si>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</si>
  <si>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</si>
  <si>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</si>
  <si>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</si>
  <si>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</si>
  <si>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</si>
  <si>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</si>
  <si>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</si>
  <si>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</si>
  <si>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</si>
  <si>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</si>
  <si>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</si>
  <si>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</si>
  <si>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</si>
  <si>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</si>
  <si>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</si>
  <si>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</si>
  <si>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</si>
  <si>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</si>
  <si>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</si>
  <si>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</si>
  <si>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</si>
  <si>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</si>
  <si>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</si>
  <si>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</si>
  <si>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</si>
  <si>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</si>
  <si>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</si>
  <si>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</si>
  <si>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</si>
  <si>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</si>
  <si>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</si>
  <si>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</si>
  <si>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</si>
  <si>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</si>
  <si>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</si>
  <si>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</si>
  <si>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</si>
  <si>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</si>
  <si>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</si>
  <si>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</si>
  <si>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</si>
  <si>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</si>
  <si>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</si>
  <si>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</si>
  <si>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</si>
  <si>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</si>
  <si>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</si>
  <si>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</si>
  <si>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</si>
  <si>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</si>
  <si>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</si>
  <si>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</si>
  <si>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</si>
  <si>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</si>
  <si>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</si>
  <si>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</si>
  <si>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</si>
  <si>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</si>
  <si>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</si>
  <si>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</si>
  <si>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</si>
  <si>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</si>
  <si>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</si>
  <si>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</si>
  <si>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</si>
  <si>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</si>
  <si>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</si>
  <si>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</si>
  <si>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</si>
  <si>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</si>
  <si>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</si>
  <si>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</si>
  <si>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</si>
  <si>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</si>
  <si>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</si>
  <si>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</si>
  <si>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</si>
  <si>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</si>
  <si>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</si>
  <si>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</si>
  <si>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</si>
  <si>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</si>
  <si>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</si>
  <si>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</si>
  <si>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</si>
  <si>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</si>
  <si>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</si>
  <si>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</si>
  <si>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</si>
  <si>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</si>
  <si>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</si>
  <si>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</si>
  <si>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</si>
  <si>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</si>
  <si>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</si>
  <si>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</si>
  <si>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</si>
  <si>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</si>
  <si>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</si>
  <si>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</si>
  <si>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</si>
  <si>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</si>
  <si>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</si>
  <si>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</si>
  <si>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</si>
  <si>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</si>
  <si>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</si>
  <si>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</si>
  <si>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</si>
  <si>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</si>
  <si>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</si>
  <si>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</si>
  <si>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</si>
  <si>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</si>
  <si>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</si>
  <si>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</si>
  <si>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</si>
  <si>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</si>
  <si>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</si>
  <si>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</si>
  <si>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</si>
  <si>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</si>
  <si>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</si>
  <si>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</si>
  <si>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</si>
  <si>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</si>
  <si>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</si>
  <si>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</si>
  <si>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</si>
  <si>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</si>
  <si>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</si>
  <si>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</si>
  <si>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</si>
  <si>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</si>
  <si>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</si>
  <si>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</si>
  <si>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</si>
  <si>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</si>
  <si>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</si>
  <si>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</si>
  <si>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</si>
  <si>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</si>
  <si>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</si>
  <si>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</si>
  <si>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</si>
  <si>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</si>
  <si>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</si>
  <si>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</si>
  <si>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</si>
  <si>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</si>
  <si>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</si>
  <si>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</si>
  <si>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</si>
  <si>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</si>
  <si>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</si>
  <si>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</si>
  <si>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</si>
  <si>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</si>
  <si>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</si>
  <si>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</si>
  <si>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</si>
  <si>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</si>
  <si>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</si>
  <si>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</si>
  <si>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</si>
  <si>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</si>
  <si>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</si>
  <si>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</si>
  <si>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</si>
  <si>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</si>
  <si>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</si>
  <si>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</si>
  <si>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</si>
  <si>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</si>
  <si>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</si>
  <si>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</si>
  <si>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</si>
  <si>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</si>
  <si>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</si>
  <si>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</si>
  <si>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</si>
  <si>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</si>
  <si>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</si>
  <si>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</si>
  <si>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</si>
  <si>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</si>
  <si>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</si>
  <si>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</si>
  <si>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</si>
  <si>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</si>
  <si>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</si>
  <si>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</si>
  <si>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</si>
  <si>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</si>
  <si>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</si>
  <si>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</si>
  <si>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</si>
  <si>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</si>
  <si>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</si>
  <si>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</si>
  <si>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</si>
  <si>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</si>
  <si>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</si>
  <si>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</si>
  <si>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</si>
  <si>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</si>
  <si>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</si>
  <si>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</si>
  <si>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</si>
  <si>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</si>
  <si>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</si>
  <si>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</si>
  <si>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</si>
  <si>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</si>
  <si>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</si>
  <si>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</si>
  <si>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</si>
  <si>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</si>
  <si>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</si>
  <si>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</si>
  <si>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</si>
  <si>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</si>
  <si>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</si>
  <si>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</si>
  <si>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</si>
  <si>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</si>
  <si>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</si>
  <si>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</si>
  <si>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</si>
  <si>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</si>
  <si>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</si>
  <si>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</si>
  <si>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</si>
  <si>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</si>
  <si>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</si>
  <si>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</si>
  <si>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</si>
  <si>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</si>
  <si>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</si>
  <si>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</si>
  <si>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</si>
  <si>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</si>
  <si>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</si>
  <si>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</si>
  <si>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</si>
  <si>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</si>
  <si>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</si>
  <si>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</si>
  <si>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</si>
  <si>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</si>
  <si>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</si>
  <si>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</si>
  <si>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</si>
  <si>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</si>
  <si>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</si>
  <si>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</si>
  <si>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</si>
  <si>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</si>
  <si>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</si>
  <si>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</si>
  <si>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</si>
  <si>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</si>
  <si>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</si>
  <si>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</si>
  <si>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</si>
  <si>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</si>
  <si>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</si>
  <si>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</si>
  <si>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</si>
  <si>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</si>
  <si>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</si>
  <si>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</si>
  <si>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</si>
  <si>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</si>
  <si>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</si>
  <si>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</si>
  <si>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</si>
  <si>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</si>
  <si>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</si>
  <si>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</si>
  <si>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</si>
  <si>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</si>
  <si>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</si>
  <si>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</si>
  <si>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</si>
  <si>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</si>
  <si>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</si>
  <si>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</si>
  <si>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</si>
  <si>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</si>
  <si>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</si>
  <si>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</si>
  <si>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</si>
  <si>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</si>
  <si>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</si>
  <si>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</si>
  <si>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</si>
  <si>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</si>
  <si>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</si>
  <si>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</si>
  <si>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</si>
  <si>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</si>
  <si>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</si>
  <si>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</si>
  <si>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</si>
  <si>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</si>
  <si>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</si>
  <si>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</si>
  <si>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</si>
  <si>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</si>
  <si>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</si>
  <si>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</si>
  <si>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</si>
  <si>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</si>
  <si>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</si>
  <si>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</si>
  <si>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</si>
  <si>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</si>
  <si>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</si>
  <si>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</si>
  <si>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</si>
  <si>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</si>
  <si>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</si>
  <si>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</si>
  <si>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</si>
  <si>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</si>
  <si>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</si>
  <si>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</si>
  <si>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</si>
  <si>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</si>
  <si>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</si>
  <si>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</si>
  <si>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</si>
  <si>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</si>
  <si>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</si>
  <si>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</si>
  <si>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</si>
  <si>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</si>
  <si>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</si>
  <si>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</si>
  <si>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</si>
  <si>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</si>
  <si>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</si>
  <si>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</si>
  <si>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</si>
  <si>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</si>
  <si>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</si>
  <si>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</si>
  <si>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</si>
  <si>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</si>
  <si>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</si>
  <si>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</si>
  <si>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</si>
  <si>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</si>
  <si>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</si>
  <si>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</si>
  <si>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</si>
  <si>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</si>
  <si>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</si>
  <si>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</si>
  <si>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</si>
  <si>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</si>
  <si>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</si>
  <si>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</si>
  <si>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</si>
  <si>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</si>
  <si>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</si>
  <si>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</si>
  <si>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</si>
  <si>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</si>
  <si>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</si>
  <si>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</si>
  <si>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</si>
  <si>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</si>
  <si>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</si>
  <si>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</si>
  <si>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</si>
  <si>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</si>
  <si>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</si>
  <si>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</si>
  <si>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</si>
  <si>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</si>
  <si>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</si>
  <si>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</si>
  <si>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</si>
  <si>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</si>
  <si>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</si>
  <si>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</si>
  <si>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</si>
  <si>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</si>
  <si>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</si>
  <si>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</si>
  <si>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</si>
  <si>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</si>
  <si>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</si>
  <si>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</si>
  <si>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</si>
  <si>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</si>
  <si>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</si>
  <si>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</si>
  <si>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</si>
  <si>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</si>
  <si>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</si>
  <si>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</si>
  <si>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</si>
  <si>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</si>
  <si>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</si>
  <si>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</si>
  <si>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</si>
  <si>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</si>
  <si>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</si>
  <si>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</si>
  <si>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</si>
  <si>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</si>
  <si>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</si>
  <si>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</si>
  <si>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</si>
  <si>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</si>
  <si>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</si>
  <si>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</si>
  <si>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</si>
  <si>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</si>
  <si>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</si>
  <si>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</si>
  <si>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</si>
  <si>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</si>
  <si>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</si>
  <si>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</si>
  <si>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</si>
  <si>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</si>
  <si>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</si>
  <si>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</si>
  <si>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</si>
  <si>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</si>
  <si>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</si>
  <si>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</si>
  <si>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</si>
  <si>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</si>
  <si>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</si>
  <si>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</si>
  <si>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</si>
  <si>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</si>
  <si>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</si>
  <si>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</si>
  <si>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</si>
  <si>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</si>
  <si>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</si>
  <si>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</si>
  <si>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</si>
  <si>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</si>
  <si>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</si>
  <si>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</si>
  <si>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</si>
  <si>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</si>
  <si>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</si>
  <si>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</si>
  <si>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</si>
  <si>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</si>
  <si>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</si>
  <si>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</si>
  <si>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</si>
  <si>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</si>
  <si>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</si>
  <si>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</si>
  <si>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</si>
  <si>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</si>
  <si>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</si>
  <si>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</si>
  <si>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</si>
  <si>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</si>
  <si>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</si>
  <si>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</si>
  <si>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</si>
  <si>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</si>
  <si>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</si>
  <si>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</si>
  <si>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</si>
  <si>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</si>
  <si>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</si>
  <si>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</si>
  <si>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</si>
  <si>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</si>
  <si>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</si>
  <si>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</si>
  <si>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</si>
  <si>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</si>
  <si>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</si>
  <si>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</si>
  <si>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</si>
  <si>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</si>
  <si>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</si>
  <si>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</si>
  <si>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</si>
  <si>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</si>
  <si>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</si>
  <si>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</si>
  <si>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</si>
  <si>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</si>
  <si>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</si>
  <si>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</si>
  <si>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</si>
  <si>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</si>
  <si>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</si>
  <si>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</si>
  <si>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</si>
  <si>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</si>
  <si>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</si>
  <si>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</si>
  <si>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</si>
  <si>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</si>
  <si>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</si>
  <si>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</si>
  <si>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</si>
  <si>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</si>
  <si>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</si>
  <si>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</si>
  <si>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</si>
  <si>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</si>
  <si>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</si>
  <si>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</si>
  <si>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</si>
  <si>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</si>
  <si>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</si>
  <si>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</si>
  <si>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</si>
  <si>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</si>
  <si>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</si>
  <si>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</si>
  <si>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</si>
  <si>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</si>
  <si>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</si>
  <si>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</si>
  <si>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</si>
  <si>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</si>
  <si>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</si>
  <si>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</si>
  <si>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</si>
  <si>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</si>
  <si>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</si>
  <si>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</si>
  <si>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</si>
  <si>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</si>
  <si>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</si>
  <si>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</si>
  <si>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</si>
  <si>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</si>
  <si>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</si>
  <si>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</si>
  <si>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</si>
  <si>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</si>
  <si>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</si>
  <si>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</si>
  <si>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</si>
  <si>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</si>
  <si>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</si>
  <si>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</si>
  <si>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</si>
  <si>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</si>
  <si>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</si>
  <si>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</si>
  <si>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</si>
  <si>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</si>
  <si>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</si>
  <si>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</si>
  <si>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</si>
  <si>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</si>
  <si>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</si>
  <si>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</si>
  <si>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</si>
  <si>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</si>
  <si>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</si>
  <si>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</si>
  <si>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</si>
  <si>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</si>
  <si>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</si>
  <si>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</si>
  <si>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</si>
  <si>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</si>
  <si>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</si>
  <si>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</si>
  <si>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</si>
  <si>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</si>
  <si>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</si>
  <si>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</si>
  <si>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</si>
  <si>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</si>
  <si>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</si>
  <si>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</si>
  <si>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</si>
  <si>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</si>
  <si>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</si>
  <si>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</si>
  <si>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</si>
  <si>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</si>
  <si>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</si>
  <si>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</si>
  <si>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</si>
  <si>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</si>
  <si>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</si>
  <si>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</si>
  <si>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</si>
  <si>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</si>
  <si>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</si>
  <si>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</si>
  <si>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</si>
  <si>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</si>
  <si>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</si>
  <si>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</si>
  <si>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</si>
  <si>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</si>
  <si>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</si>
  <si>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</si>
  <si>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</si>
  <si>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</si>
  <si>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</si>
  <si>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</si>
  <si>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</si>
  <si>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</si>
  <si>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</si>
  <si>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</si>
  <si>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</si>
  <si>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</si>
  <si>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</si>
  <si>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</si>
  <si>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</si>
  <si>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</si>
  <si>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</si>
  <si>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</si>
  <si>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</si>
  <si>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</si>
  <si>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</si>
  <si>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</si>
  <si>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</si>
  <si>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</si>
  <si>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</si>
  <si>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</si>
  <si>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</si>
  <si>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</si>
  <si>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</si>
  <si>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</si>
  <si>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</si>
  <si>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</si>
  <si>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</si>
  <si>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</si>
  <si>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</si>
  <si>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</si>
  <si>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</si>
  <si>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</si>
  <si>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</si>
  <si>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</si>
  <si>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</si>
  <si>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</si>
  <si>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</si>
  <si>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</si>
  <si>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</si>
  <si>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</si>
  <si>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</si>
  <si>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</si>
  <si>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</si>
  <si>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</si>
  <si>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</si>
  <si>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</si>
  <si>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</si>
  <si>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</si>
  <si>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</si>
  <si>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</si>
  <si>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</si>
  <si>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</si>
  <si>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</si>
  <si>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</si>
  <si>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</si>
  <si>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</si>
  <si>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</si>
  <si>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</si>
  <si>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</si>
  <si>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</si>
  <si>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</si>
  <si>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</si>
  <si>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</si>
  <si>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</si>
  <si>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</si>
  <si>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</si>
  <si>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</si>
  <si>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</si>
  <si>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</si>
  <si>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</si>
  <si>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</si>
  <si>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</si>
  <si>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</si>
  <si>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</si>
  <si>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</si>
  <si>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</si>
  <si>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</si>
  <si>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</si>
  <si>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</si>
  <si>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</si>
  <si>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</si>
  <si>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</si>
  <si>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</si>
  <si>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</si>
  <si>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</si>
  <si>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</si>
  <si>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</si>
  <si>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</si>
  <si>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</si>
  <si>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</si>
  <si>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</si>
  <si>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</si>
  <si>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</si>
  <si>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</si>
  <si>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</si>
  <si>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</si>
  <si>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</si>
  <si>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</si>
  <si>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</si>
  <si>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</si>
  <si>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</si>
  <si>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</si>
  <si>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</si>
  <si>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</si>
  <si>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</si>
  <si>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</si>
  <si>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</si>
  <si>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</si>
  <si>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</si>
  <si>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</si>
  <si>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</si>
  <si>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</si>
  <si>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</si>
  <si>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</si>
  <si>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</si>
  <si>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</si>
  <si>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</si>
  <si>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</si>
  <si>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</si>
  <si>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</si>
  <si>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</si>
  <si>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</si>
  <si>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</si>
  <si>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</si>
  <si>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</si>
  <si>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</si>
  <si>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</si>
  <si>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</si>
  <si>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</si>
  <si>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</si>
  <si>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</si>
  <si>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</si>
  <si>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</si>
  <si>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</si>
  <si>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</si>
  <si>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</si>
  <si>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</si>
  <si>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</si>
  <si>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</si>
  <si>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</si>
  <si>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</si>
  <si>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</si>
  <si>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</si>
  <si>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</si>
  <si>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</si>
  <si>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</si>
  <si>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</si>
  <si>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</si>
  <si>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</si>
  <si>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</si>
  <si>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</si>
  <si>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</si>
  <si>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</si>
  <si>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</si>
  <si>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</si>
  <si>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</si>
  <si>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</si>
  <si>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</si>
  <si>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</si>
  <si>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</si>
  <si>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</si>
  <si>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</si>
  <si>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</si>
  <si>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</si>
  <si>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</si>
  <si>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</si>
  <si>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</si>
  <si>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</si>
  <si>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</si>
  <si>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</si>
  <si>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</si>
  <si>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</si>
  <si>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</si>
  <si>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</si>
  <si>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</si>
  <si>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</si>
  <si>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</si>
  <si>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</si>
  <si>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</si>
  <si>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</si>
  <si>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</si>
  <si>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</si>
  <si>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</si>
  <si>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</si>
  <si>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</si>
  <si>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</si>
  <si>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</si>
  <si>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</si>
  <si>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</si>
  <si>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</si>
  <si>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</si>
  <si>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</si>
  <si>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</si>
  <si>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</si>
  <si>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</si>
  <si>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</si>
  <si>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</si>
  <si>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</si>
  <si>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</si>
  <si>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</si>
  <si>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</si>
  <si>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</si>
  <si>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</si>
  <si>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</si>
  <si>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</si>
  <si>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</si>
  <si>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</si>
  <si>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</si>
  <si>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</si>
  <si>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</si>
  <si>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</si>
  <si>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</si>
  <si>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</si>
  <si>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</si>
  <si>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</si>
  <si>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</si>
  <si>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</si>
  <si>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</si>
  <si>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</si>
  <si>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</si>
  <si>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</si>
  <si>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</si>
  <si>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</si>
  <si>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</si>
  <si>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</si>
  <si>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</si>
  <si>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</si>
  <si>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</si>
  <si>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</si>
  <si>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</si>
  <si>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</si>
  <si>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</si>
  <si>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</si>
  <si>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</si>
  <si>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</si>
  <si>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</si>
  <si>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</si>
  <si>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</si>
  <si>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</si>
  <si>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</si>
  <si>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</si>
  <si>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</si>
  <si>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</si>
  <si>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</si>
  <si>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</si>
  <si>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</si>
  <si>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</si>
  <si>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</si>
  <si>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</si>
  <si>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</si>
  <si>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</si>
  <si>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</si>
  <si>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</si>
  <si>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</si>
  <si>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</si>
  <si>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</si>
  <si>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</si>
  <si>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</si>
  <si>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</si>
  <si>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</si>
  <si>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</si>
  <si>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</si>
  <si>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</si>
  <si>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</si>
  <si>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</si>
  <si>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</si>
  <si>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</si>
  <si>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</si>
  <si>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</si>
  <si>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</si>
  <si>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</si>
  <si>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</si>
  <si>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</si>
  <si>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</si>
  <si>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</si>
  <si>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</si>
  <si>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</si>
  <si>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</si>
  <si>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</si>
  <si>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</si>
  <si>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</si>
  <si>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</si>
  <si>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</si>
  <si>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</si>
  <si>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</si>
  <si>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</si>
  <si>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</si>
  <si>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</si>
  <si>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</si>
  <si>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</si>
  <si>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</si>
  <si>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</si>
  <si>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</si>
  <si>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</si>
  <si>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</si>
  <si>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</si>
  <si>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</si>
  <si>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</si>
  <si>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</si>
  <si>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</si>
  <si>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</si>
  <si>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</si>
  <si>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</si>
  <si>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</si>
  <si>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</si>
  <si>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</si>
  <si>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</si>
  <si>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</si>
  <si>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</si>
  <si>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</si>
  <si>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</si>
  <si>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</si>
  <si>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</si>
  <si>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</si>
  <si>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</si>
  <si>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</si>
  <si>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</si>
  <si>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</si>
  <si>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</si>
  <si>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</si>
  <si>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</si>
  <si>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</si>
  <si>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</si>
  <si>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</si>
  <si>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</si>
  <si>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</si>
  <si>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</si>
  <si>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</si>
  <si>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</si>
  <si>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</si>
  <si>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</si>
  <si>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</si>
  <si>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</si>
  <si>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</si>
  <si>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</si>
  <si>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</si>
  <si>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</si>
  <si>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</si>
  <si>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</si>
  <si>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</si>
  <si>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</si>
  <si>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</si>
  <si>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</si>
  <si>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</si>
  <si>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</si>
  <si>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</si>
  <si>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</si>
  <si>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</si>
  <si>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</si>
  <si>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</si>
  <si>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</si>
  <si>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</si>
  <si>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</si>
  <si>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</si>
  <si>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</si>
  <si>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</si>
  <si>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</si>
  <si>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</si>
  <si>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</si>
  <si>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</si>
  <si>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</si>
  <si>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</si>
  <si>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</si>
  <si>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</si>
  <si>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</si>
  <si>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</si>
  <si>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</si>
  <si>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</si>
  <si>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</si>
  <si>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</si>
  <si>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</si>
  <si>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</si>
  <si>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</si>
  <si>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</si>
  <si>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</si>
  <si>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</si>
  <si>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</si>
  <si>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</si>
  <si>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</si>
  <si>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</si>
  <si>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</si>
  <si>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</si>
  <si>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</si>
  <si>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</si>
  <si>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</si>
  <si>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</si>
  <si>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</si>
  <si>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</si>
  <si>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</si>
  <si>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</si>
  <si>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</si>
  <si>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</si>
  <si>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</si>
  <si>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</si>
  <si>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</si>
  <si>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</si>
  <si>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</si>
  <si>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</si>
  <si>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</si>
  <si>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</si>
  <si>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</si>
  <si>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</si>
  <si>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</si>
  <si>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</si>
  <si>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</si>
  <si>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</si>
  <si>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</si>
  <si>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</si>
  <si>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</si>
  <si>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</si>
  <si>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</si>
  <si>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</si>
  <si>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</si>
  <si>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</si>
  <si>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</si>
  <si>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</si>
  <si>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</si>
  <si>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</si>
  <si>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</si>
  <si>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</si>
  <si>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</si>
  <si>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</si>
  <si>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</si>
  <si>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</si>
  <si>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</si>
  <si>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</si>
  <si>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</si>
  <si>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</si>
  <si>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</si>
  <si>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</si>
  <si>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</si>
  <si>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</si>
  <si>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</si>
  <si>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</si>
  <si>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</si>
  <si>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</si>
  <si>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</si>
  <si>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</si>
  <si>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</si>
  <si>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</si>
  <si>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</si>
  <si>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</si>
  <si>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</si>
  <si>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</si>
  <si>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</si>
  <si>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</si>
  <si>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</si>
  <si>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</si>
  <si>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</si>
  <si>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</si>
  <si>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</si>
  <si>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</si>
  <si>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</si>
  <si>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</si>
  <si>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</si>
  <si>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</si>
  <si>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</si>
  <si>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</si>
  <si>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</si>
  <si>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</si>
  <si>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</si>
  <si>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</si>
  <si>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</si>
  <si>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</si>
  <si>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</si>
  <si>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</si>
  <si>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</si>
  <si>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</si>
  <si>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</si>
  <si>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</si>
  <si>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</si>
  <si>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</si>
  <si>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</si>
  <si>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</si>
  <si>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</si>
  <si>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</si>
  <si>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</si>
  <si>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</si>
  <si>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</si>
  <si>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</si>
  <si>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</si>
  <si>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</si>
  <si>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</si>
  <si>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</si>
  <si>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</si>
  <si>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</si>
  <si>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</si>
  <si>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</si>
  <si>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</si>
  <si>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</si>
  <si>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</si>
  <si>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</si>
  <si>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</si>
  <si>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</si>
  <si>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</si>
  <si>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</si>
  <si>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</si>
  <si>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</si>
  <si>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</si>
  <si>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</si>
  <si>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</si>
  <si>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</si>
  <si>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</si>
  <si>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</si>
  <si>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</si>
  <si>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</si>
  <si>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</si>
  <si>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</si>
  <si>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</si>
  <si>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</si>
  <si>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</si>
  <si>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</si>
  <si>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</si>
  <si>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</si>
  <si>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</si>
  <si>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</si>
  <si>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</si>
  <si>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</si>
  <si>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</si>
  <si>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</si>
  <si>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</si>
  <si>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</si>
  <si>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</si>
  <si>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</si>
  <si>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</si>
  <si>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</si>
  <si>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</si>
  <si>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</si>
  <si>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</si>
  <si>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</si>
  <si>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</si>
  <si>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</si>
  <si>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</si>
  <si>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</si>
  <si>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</si>
  <si>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</si>
  <si>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</si>
  <si>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</si>
  <si>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</si>
  <si>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</si>
  <si>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</si>
  <si>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</si>
  <si>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</si>
  <si>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</si>
  <si>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</si>
  <si>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</si>
  <si>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</si>
  <si>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</si>
  <si>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</si>
  <si>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</si>
  <si>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</si>
  <si>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</si>
  <si>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</si>
  <si>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</si>
  <si>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</si>
  <si>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</si>
  <si>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</si>
  <si>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</si>
  <si>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</si>
  <si>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</si>
  <si>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</si>
  <si>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</si>
  <si>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</si>
  <si>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</si>
  <si>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</si>
  <si>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</si>
  <si>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</si>
  <si>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</si>
  <si>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</si>
  <si>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</si>
  <si>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</si>
  <si>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</si>
  <si>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</si>
  <si>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</si>
  <si>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</si>
  <si>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</si>
  <si>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</si>
  <si>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</si>
  <si>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</si>
  <si>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</si>
  <si>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</si>
  <si>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</si>
  <si>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</si>
  <si>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</si>
  <si>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</si>
  <si>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</si>
  <si>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</si>
  <si>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</si>
  <si>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</si>
  <si>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</si>
  <si>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</si>
  <si>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</si>
  <si>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</si>
  <si>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</si>
  <si>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</si>
  <si>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</si>
  <si>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</si>
  <si>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</si>
  <si>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</si>
  <si>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</si>
  <si>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</si>
  <si>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</si>
  <si>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</si>
  <si>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</si>
  <si>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</si>
  <si>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</si>
  <si>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</si>
  <si>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</si>
  <si>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</si>
  <si>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</si>
  <si>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</si>
  <si>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</si>
  <si>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</si>
  <si>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</si>
  <si>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</si>
  <si>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</si>
  <si>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</si>
  <si>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</si>
  <si>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</si>
  <si>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</si>
  <si>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</si>
  <si>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</si>
  <si>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</si>
  <si>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</si>
  <si>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</si>
  <si>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</si>
  <si>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</si>
  <si>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</si>
  <si>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</si>
  <si>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</si>
  <si>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</si>
  <si>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</si>
  <si>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</si>
  <si>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</si>
  <si>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</si>
  <si>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</si>
  <si>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</si>
  <si>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</si>
  <si>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</si>
  <si>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</si>
  <si>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</si>
  <si>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</si>
  <si>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</si>
  <si>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</si>
  <si>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</si>
  <si>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</si>
  <si>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</si>
  <si>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</si>
  <si>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</si>
  <si>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</si>
  <si>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</si>
  <si>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</si>
  <si>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</si>
  <si>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</si>
  <si>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</si>
  <si>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</si>
  <si>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</si>
  <si>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</si>
  <si>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</si>
  <si>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</si>
  <si>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</si>
  <si>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</si>
  <si>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</si>
  <si>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</si>
  <si>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</si>
  <si>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</si>
  <si>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</si>
  <si>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</si>
  <si>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</si>
  <si>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</si>
  <si>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</si>
  <si>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</si>
  <si>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</si>
  <si>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</si>
  <si>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</si>
  <si>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</si>
  <si>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</si>
  <si>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</si>
  <si>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</si>
  <si>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</si>
  <si>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</si>
  <si>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</si>
  <si>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</si>
  <si>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</si>
  <si>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</si>
  <si>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</si>
  <si>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</si>
  <si>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</si>
  <si>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</si>
  <si>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</si>
  <si>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</si>
  <si>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</si>
  <si>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</si>
  <si>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</si>
  <si>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</si>
  <si>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</si>
  <si>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</si>
  <si>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</si>
  <si>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</si>
  <si>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</si>
  <si>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</si>
  <si>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</si>
  <si>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</si>
  <si>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</si>
  <si>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</si>
  <si>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</si>
  <si>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</si>
  <si>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</si>
  <si>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</si>
  <si>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</si>
  <si>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</si>
  <si>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</si>
  <si>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</si>
  <si>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</si>
  <si>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</si>
  <si>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</si>
  <si>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</si>
  <si>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</si>
  <si>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</si>
  <si>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</si>
  <si>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</si>
  <si>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</si>
  <si>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</si>
  <si>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</si>
  <si>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</si>
  <si>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</si>
  <si>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</si>
  <si>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</si>
  <si>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</si>
  <si>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</si>
  <si>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</si>
  <si>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</si>
  <si>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</si>
  <si>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</si>
  <si>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</si>
  <si>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</si>
  <si>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</si>
  <si>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</si>
  <si>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</si>
  <si>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</si>
  <si>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</si>
  <si>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</si>
  <si>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</si>
  <si>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</si>
  <si>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</si>
  <si>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</si>
  <si>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</si>
  <si>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</si>
  <si>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</si>
  <si>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</si>
  <si>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</si>
  <si>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</si>
  <si>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</si>
  <si>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</si>
  <si>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</si>
  <si>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</si>
  <si>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</si>
  <si>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</si>
  <si>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</si>
  <si>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</si>
  <si>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</si>
  <si>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</si>
  <si>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</si>
  <si>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</si>
  <si>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</si>
  <si>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</si>
  <si>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</si>
  <si>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</si>
  <si>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</si>
  <si>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</si>
  <si>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</si>
  <si>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</si>
  <si>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</si>
  <si>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</si>
  <si>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</si>
  <si>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</si>
  <si>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</si>
  <si>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</si>
  <si>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</si>
  <si>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</si>
  <si>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</si>
  <si>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</si>
  <si>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</si>
  <si>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</si>
  <si>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</si>
  <si>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</si>
  <si>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</si>
  <si>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</si>
  <si>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</si>
  <si>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</si>
  <si>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</si>
  <si>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</si>
  <si>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</si>
  <si>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</si>
  <si>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</si>
  <si>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</si>
  <si>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</si>
  <si>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</si>
  <si>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</si>
  <si>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</si>
  <si>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</si>
  <si>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</si>
  <si>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</si>
  <si>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</si>
  <si>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</si>
  <si>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</si>
  <si>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</si>
  <si>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</si>
  <si>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</si>
  <si>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</si>
  <si>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</si>
  <si>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</si>
  <si>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</si>
  <si>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</si>
  <si>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</si>
  <si>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</si>
  <si>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</si>
  <si>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</si>
  <si>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</si>
  <si>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</si>
  <si>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</si>
  <si>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</si>
  <si>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</si>
  <si>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</si>
  <si>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</si>
  <si>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</si>
  <si>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</si>
  <si>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</si>
  <si>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</si>
  <si>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</si>
  <si>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</si>
  <si>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</si>
  <si>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</si>
  <si>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</si>
  <si>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</si>
  <si>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</si>
  <si>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</si>
  <si>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</si>
  <si>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</si>
  <si>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</si>
  <si>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</si>
  <si>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</si>
  <si>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</si>
  <si>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</si>
  <si>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</si>
  <si>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</si>
  <si>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</si>
  <si>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</si>
  <si>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</si>
  <si>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</si>
  <si>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</si>
  <si>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</si>
  <si>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</si>
  <si>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</si>
  <si>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</si>
  <si>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</si>
  <si>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</si>
  <si>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</si>
  <si>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</si>
  <si>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</si>
  <si>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</si>
  <si>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</si>
  <si>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</si>
  <si>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</si>
  <si>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</si>
  <si>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</si>
  <si>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</si>
  <si>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</si>
  <si>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</si>
  <si>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</si>
  <si>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</si>
  <si>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</si>
  <si>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</si>
  <si>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</si>
  <si>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</si>
  <si>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</si>
  <si>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</si>
  <si>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</si>
  <si>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</si>
  <si>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</si>
  <si>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</si>
  <si>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</si>
  <si>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</si>
  <si>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</si>
  <si>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</si>
  <si>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</si>
  <si>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</si>
  <si>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</si>
  <si>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</si>
  <si>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</si>
  <si>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</si>
  <si>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</si>
  <si>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</si>
  <si>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</si>
  <si>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</si>
  <si>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</si>
  <si>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</si>
  <si>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</si>
  <si>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</si>
  <si>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</si>
  <si>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</si>
  <si>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</si>
  <si>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</si>
  <si>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</si>
  <si>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</si>
  <si>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</si>
  <si>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</si>
  <si>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</si>
  <si>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</si>
  <si>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</si>
  <si>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</si>
  <si>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</si>
  <si>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</si>
  <si>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</si>
  <si>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</si>
  <si>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</si>
  <si>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</si>
  <si>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</si>
  <si>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</si>
  <si>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</si>
  <si>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</si>
  <si>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</si>
  <si>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</si>
  <si>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</si>
  <si>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</si>
  <si>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</si>
  <si>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</si>
  <si>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</si>
  <si>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</si>
  <si>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</si>
  <si>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</si>
  <si>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</si>
  <si>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</si>
  <si>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</si>
  <si>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</si>
  <si>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</si>
  <si>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</si>
  <si>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</si>
  <si>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</si>
  <si>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</si>
  <si>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</si>
  <si>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</si>
  <si>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</si>
  <si>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</si>
  <si>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</si>
  <si>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</si>
  <si>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</si>
  <si>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</si>
  <si>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</si>
  <si>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</si>
  <si>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</si>
  <si>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</si>
  <si>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</si>
  <si>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</si>
  <si>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</si>
  <si>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</si>
  <si>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</si>
  <si>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</si>
  <si>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</si>
  <si>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</si>
  <si>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</si>
  <si>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</si>
  <si>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</si>
  <si>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</si>
  <si>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</si>
  <si>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</si>
  <si>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</si>
  <si>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</si>
  <si>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</si>
  <si>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</si>
  <si>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</si>
  <si>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</si>
  <si>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</si>
  <si>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</si>
  <si>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</si>
  <si>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</si>
  <si>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</si>
  <si>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</si>
  <si>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</si>
  <si>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</si>
  <si>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</si>
  <si>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</si>
  <si>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</si>
  <si>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</si>
  <si>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</si>
  <si>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</si>
  <si>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</si>
  <si>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</si>
  <si>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</si>
  <si>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</si>
  <si>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</si>
  <si>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</si>
  <si>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</si>
  <si>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</si>
  <si>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</si>
  <si>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</si>
  <si>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</si>
  <si>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</si>
  <si>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</si>
  <si>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</si>
  <si>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</si>
  <si>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</si>
  <si>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</si>
  <si>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</si>
  <si>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</si>
  <si>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</si>
  <si>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</si>
  <si>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</si>
  <si>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</si>
  <si>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</si>
  <si>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</si>
  <si>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</si>
  <si>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</si>
  <si>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</si>
  <si>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</si>
  <si>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</si>
  <si>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</si>
  <si>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</si>
  <si>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</si>
  <si>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</si>
  <si>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</si>
  <si>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</si>
  <si>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</si>
  <si>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</si>
  <si>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</si>
  <si>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</si>
  <si>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</si>
  <si>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</si>
  <si>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</si>
  <si>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</si>
  <si>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</si>
  <si>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</si>
  <si>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</si>
  <si>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</si>
  <si>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</si>
  <si>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</si>
  <si>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</si>
  <si>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</si>
  <si>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</si>
  <si>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</si>
  <si>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</si>
  <si>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</si>
  <si>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</si>
  <si>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</si>
  <si>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</si>
  <si>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</si>
  <si>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</si>
  <si>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</si>
  <si>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</si>
  <si>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</si>
  <si>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</si>
  <si>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</si>
  <si>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</si>
  <si>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</si>
  <si>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</si>
  <si>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</si>
  <si>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</si>
  <si>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</si>
  <si>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</si>
  <si>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</si>
  <si>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</si>
  <si>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</si>
  <si>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</si>
  <si>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</si>
  <si>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</si>
  <si>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</si>
  <si>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</si>
  <si>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</si>
  <si>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</si>
  <si>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</si>
  <si>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</si>
  <si>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</si>
  <si>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</si>
  <si>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</si>
  <si>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</si>
  <si>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</si>
  <si>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</si>
  <si>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</si>
  <si>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</si>
  <si>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</si>
  <si>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</si>
  <si>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</si>
  <si>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</si>
  <si>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</si>
  <si>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</si>
  <si>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</si>
  <si>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</si>
  <si>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</si>
  <si>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</si>
  <si>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</si>
  <si>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</si>
  <si>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</si>
  <si>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</si>
  <si>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</si>
  <si>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</si>
  <si>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</si>
  <si>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</si>
  <si>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</si>
  <si>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</si>
  <si>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</si>
  <si>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</si>
  <si>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</si>
  <si>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</si>
  <si>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</si>
  <si>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</si>
  <si>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</si>
  <si>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</si>
  <si>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</si>
  <si>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</si>
  <si>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</si>
  <si>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</si>
  <si>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</si>
  <si>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</si>
  <si>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</si>
  <si>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</si>
  <si>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</si>
  <si>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</si>
  <si>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</si>
  <si>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</si>
  <si>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</si>
  <si>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</si>
  <si>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</si>
  <si>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</si>
  <si>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</si>
  <si>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</si>
  <si>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</si>
  <si>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</si>
  <si>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</si>
  <si>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</si>
  <si>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</si>
  <si>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</si>
  <si>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</si>
  <si>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</si>
  <si>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</si>
  <si>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</si>
  <si>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</si>
  <si>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</si>
  <si>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</si>
  <si>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</si>
  <si>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</si>
  <si>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</si>
  <si>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</si>
  <si>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</si>
  <si>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</si>
  <si>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</si>
  <si>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</si>
  <si>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</si>
  <si>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</si>
  <si>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</si>
  <si>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</si>
  <si>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</si>
  <si>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</si>
  <si>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</si>
  <si>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</si>
  <si>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</si>
  <si>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</si>
  <si>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</si>
  <si>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</si>
  <si>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</si>
  <si>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</si>
  <si>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</si>
  <si>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</si>
  <si>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</si>
  <si>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</si>
  <si>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</si>
  <si>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</si>
  <si>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</si>
  <si>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</si>
  <si>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</si>
  <si>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</si>
  <si>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</si>
  <si>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</si>
  <si>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</si>
  <si>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</si>
  <si>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</si>
  <si>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</si>
  <si>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</si>
  <si>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</si>
  <si>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</si>
  <si>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</si>
  <si>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</si>
  <si>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</si>
  <si>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</si>
  <si>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</si>
  <si>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</si>
  <si>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</si>
  <si>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</si>
  <si>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</si>
  <si>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</si>
  <si>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</si>
  <si>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</si>
  <si>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</si>
  <si>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</si>
  <si>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</si>
  <si>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</si>
  <si>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</si>
  <si>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</si>
  <si>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</si>
  <si>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</si>
  <si>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</si>
  <si>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</si>
  <si>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</si>
  <si>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</si>
  <si>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</si>
  <si>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</si>
  <si>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</si>
  <si>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</si>
  <si>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</si>
  <si>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</si>
  <si>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</si>
  <si>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</si>
  <si>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</si>
  <si>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</si>
  <si>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</si>
  <si>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</si>
  <si>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</si>
  <si>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</si>
  <si>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</si>
  <si>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</si>
  <si>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</si>
  <si>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</si>
  <si>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</si>
  <si>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</si>
  <si>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</si>
  <si>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</si>
  <si>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</si>
  <si>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</si>
  <si>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</si>
  <si>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</si>
  <si>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</si>
  <si>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</si>
  <si>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</si>
  <si>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</si>
  <si>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</si>
  <si>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</si>
  <si>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</si>
  <si>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</si>
  <si>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</si>
  <si>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</si>
  <si>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</si>
  <si>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</si>
  <si>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</si>
  <si>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</si>
  <si>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</si>
  <si>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</si>
  <si>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</si>
  <si>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</si>
  <si>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</si>
  <si>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</si>
  <si>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</si>
  <si>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</si>
  <si>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</si>
  <si>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</si>
  <si>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</si>
  <si>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</si>
  <si>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</si>
  <si>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</si>
  <si>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</si>
  <si>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</si>
  <si>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</si>
  <si>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</si>
  <si>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</si>
  <si>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</si>
  <si>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</si>
  <si>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</si>
  <si>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</si>
  <si>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</si>
  <si>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</si>
  <si>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</si>
  <si>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</si>
  <si>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</si>
  <si>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</si>
  <si>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</si>
  <si>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</si>
  <si>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</si>
  <si>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</si>
  <si>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</si>
  <si>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</si>
  <si>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</si>
  <si>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</si>
  <si>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</si>
  <si>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</si>
  <si>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</si>
  <si>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</si>
  <si>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</si>
  <si>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</si>
  <si>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</si>
  <si>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</si>
  <si>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</si>
  <si>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</si>
  <si>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</si>
  <si>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</si>
  <si>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</si>
  <si>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</si>
  <si>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</si>
  <si>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</si>
  <si>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</si>
  <si>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</si>
  <si>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</si>
  <si>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</si>
  <si>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</si>
  <si>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</si>
  <si>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</si>
  <si>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</si>
  <si>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</si>
  <si>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</si>
  <si>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</si>
  <si>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</si>
  <si>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</si>
  <si>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</si>
  <si>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</si>
  <si>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</si>
  <si>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</si>
  <si>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</si>
  <si>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</si>
  <si>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</si>
  <si>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</si>
  <si>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</si>
  <si>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</si>
  <si>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</si>
  <si>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</si>
  <si>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</si>
  <si>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</si>
  <si>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</si>
  <si>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</si>
  <si>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</si>
  <si>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</si>
  <si>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</si>
  <si>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</si>
  <si>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</si>
  <si>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</si>
  <si>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</si>
  <si>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</si>
  <si>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</si>
  <si>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</si>
  <si>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</si>
  <si>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</si>
  <si>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</si>
  <si>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</si>
  <si>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</si>
  <si>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</si>
  <si>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</si>
  <si>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</si>
  <si>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</si>
  <si>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</si>
  <si>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</si>
  <si>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</si>
  <si>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</si>
  <si>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</si>
  <si>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</si>
  <si>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</si>
  <si>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</si>
  <si>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</si>
  <si>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</si>
  <si>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</si>
  <si>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</si>
  <si>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</si>
  <si>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</si>
  <si>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</si>
  <si>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</si>
  <si>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</si>
  <si>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</si>
  <si>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</si>
  <si>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</si>
  <si>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</si>
  <si>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</si>
  <si>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</si>
  <si>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</si>
  <si>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</si>
  <si>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</si>
  <si>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</si>
  <si>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</si>
  <si>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</si>
  <si>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</si>
  <si>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</si>
  <si>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</si>
  <si>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</si>
  <si>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</si>
  <si>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</si>
  <si>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</si>
  <si>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</si>
  <si>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</si>
  <si>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</si>
  <si>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</si>
  <si>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</si>
  <si>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</si>
  <si>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</si>
  <si>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</si>
  <si>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</si>
  <si>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</si>
  <si>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</si>
  <si>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</si>
  <si>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</si>
  <si>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</si>
  <si>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</si>
  <si>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</si>
  <si>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</si>
  <si>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</si>
  <si>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</si>
  <si>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</si>
  <si>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</si>
  <si>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</si>
  <si>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</si>
  <si>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</si>
  <si>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</si>
  <si>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</si>
  <si>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</si>
  <si>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</si>
  <si>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</si>
  <si>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</si>
  <si>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</si>
  <si>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</si>
  <si>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</si>
  <si>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</si>
  <si>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</si>
  <si>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</si>
  <si>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</si>
  <si>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</si>
  <si>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</si>
  <si>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</si>
  <si>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</si>
  <si>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</si>
  <si>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</si>
  <si>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</si>
  <si>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</si>
  <si>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</si>
  <si>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</si>
  <si>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</si>
  <si>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</si>
  <si>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</si>
  <si>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</si>
  <si>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</si>
  <si>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</si>
  <si>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</si>
  <si>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</si>
  <si>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</si>
  <si>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</si>
  <si>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</si>
  <si>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</si>
  <si>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</si>
  <si>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</si>
  <si>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</si>
  <si>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</si>
  <si>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</si>
  <si>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</si>
  <si>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</si>
  <si>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</si>
  <si>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</si>
  <si>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</si>
  <si>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</si>
  <si>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</si>
  <si>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</si>
  <si>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</si>
  <si>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</si>
  <si>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</si>
  <si>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</si>
  <si>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</si>
  <si>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</si>
  <si>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</si>
  <si>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</si>
  <si>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</si>
  <si>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</si>
  <si>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</si>
  <si>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</si>
  <si>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</si>
  <si>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</si>
  <si>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</si>
  <si>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</si>
  <si>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</si>
  <si>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</si>
  <si>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</si>
  <si>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</si>
  <si>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</si>
  <si>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</si>
  <si>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</si>
  <si>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</si>
  <si>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</si>
  <si>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</si>
  <si>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</si>
  <si>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</si>
  <si>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</si>
  <si>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</si>
  <si>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</si>
  <si>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</si>
  <si>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</si>
  <si>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</si>
  <si>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</si>
  <si>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</si>
  <si>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</si>
  <si>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</si>
  <si>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</si>
  <si>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</si>
  <si>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</si>
  <si>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</si>
  <si>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</si>
  <si>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</si>
  <si>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</si>
  <si>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</si>
  <si>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</si>
  <si>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</si>
  <si>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</si>
  <si>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</si>
  <si>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</si>
  <si>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</si>
  <si>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</si>
  <si>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</si>
  <si>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</si>
  <si>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</si>
  <si>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</si>
  <si>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</si>
  <si>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</si>
  <si>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</si>
  <si>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</si>
  <si>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</si>
  <si>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</si>
  <si>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</si>
  <si>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</si>
  <si>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</si>
  <si>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</si>
  <si>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</si>
  <si>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</si>
  <si>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</si>
  <si>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</si>
  <si>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</si>
  <si>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</si>
  <si>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</si>
  <si>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</si>
  <si>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</si>
  <si>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</si>
  <si>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</si>
  <si>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</si>
  <si>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</si>
  <si>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</si>
  <si>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</si>
  <si>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</si>
  <si>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</si>
  <si>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</si>
  <si>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</si>
  <si>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</si>
  <si>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</si>
  <si>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</si>
  <si>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</si>
  <si>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</si>
  <si>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</si>
  <si>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</si>
  <si>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</si>
  <si>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</si>
  <si>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</si>
  <si>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</si>
  <si>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</si>
  <si>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</si>
  <si>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</si>
  <si>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</si>
  <si>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</si>
  <si>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</si>
  <si>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</si>
  <si>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</si>
  <si>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</si>
  <si>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</si>
  <si>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</si>
  <si>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</si>
  <si>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</si>
  <si>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</si>
  <si>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</si>
  <si>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</si>
  <si>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</si>
  <si>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</si>
  <si>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</si>
  <si>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</si>
  <si>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</si>
  <si>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</si>
  <si>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</si>
  <si>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</si>
  <si>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</si>
  <si>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</si>
  <si>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</si>
  <si>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</si>
  <si>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</si>
  <si>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</si>
  <si>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</si>
  <si>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</si>
  <si>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</si>
  <si>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</si>
  <si>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</si>
  <si>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</si>
  <si>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</si>
  <si>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</si>
  <si>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</si>
  <si>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</si>
  <si>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</si>
  <si>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</si>
  <si>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</si>
  <si>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</si>
  <si>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</si>
  <si>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</si>
  <si>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</si>
  <si>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</si>
  <si>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</si>
  <si>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</si>
  <si>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</si>
  <si>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</si>
  <si>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</si>
  <si>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</si>
  <si>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</si>
  <si>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</si>
  <si>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</si>
  <si>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</si>
  <si>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</si>
  <si>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</si>
  <si>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</si>
  <si>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</si>
  <si>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</si>
  <si>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</si>
  <si>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</si>
  <si>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</si>
  <si>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</si>
  <si>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</si>
  <si>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</si>
  <si>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</si>
  <si>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</si>
  <si>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</si>
  <si>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</si>
  <si>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</si>
  <si>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</si>
  <si>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</si>
  <si>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</si>
  <si>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</si>
  <si>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</si>
  <si>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</si>
  <si>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</si>
  <si>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</si>
  <si>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</si>
  <si>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</si>
  <si>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</si>
  <si>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</si>
  <si>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</si>
  <si>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</si>
  <si>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</si>
  <si>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</si>
  <si>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</si>
  <si>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</si>
  <si>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</si>
  <si>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</si>
  <si>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</si>
  <si>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</si>
  <si>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</si>
  <si>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</si>
  <si>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</si>
  <si>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</si>
  <si>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</si>
  <si>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</si>
  <si>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</si>
  <si>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</si>
  <si>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</si>
  <si>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</si>
  <si>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</si>
  <si>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</si>
  <si>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</si>
  <si>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</si>
  <si>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</si>
  <si>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</si>
  <si>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</si>
  <si>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</si>
  <si>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</si>
  <si>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</si>
  <si>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</si>
  <si>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</si>
  <si>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</si>
  <si>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</si>
  <si>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</si>
  <si>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</si>
  <si>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</si>
  <si>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</si>
  <si>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</si>
  <si>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</si>
  <si>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</si>
  <si>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</si>
  <si>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</si>
  <si>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</si>
  <si>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</si>
  <si>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</si>
  <si>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</si>
  <si>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</si>
  <si>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</si>
  <si>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</si>
  <si>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</si>
  <si>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</si>
  <si>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</si>
  <si>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</si>
  <si>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</si>
  <si>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</si>
  <si>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</si>
  <si>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</si>
  <si>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</si>
  <si>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</si>
  <si>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</si>
  <si>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</si>
  <si>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</si>
  <si>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</si>
  <si>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</si>
  <si>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</si>
  <si>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</si>
  <si>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</si>
  <si>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</si>
  <si>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</si>
  <si>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</si>
  <si>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</si>
  <si>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</si>
  <si>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</si>
  <si>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</si>
  <si>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</si>
  <si>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</si>
  <si>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</si>
  <si>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</si>
  <si>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</si>
  <si>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</si>
  <si>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</si>
  <si>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</si>
  <si>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</si>
  <si>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</si>
  <si>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</si>
  <si>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</si>
  <si>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</si>
  <si>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</si>
  <si>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</si>
  <si>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</si>
  <si>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</si>
  <si>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</si>
  <si>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</si>
  <si>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</si>
  <si>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</si>
  <si>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</si>
  <si>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</si>
  <si>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</si>
  <si>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</si>
  <si>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</si>
  <si>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</si>
  <si>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</si>
  <si>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</si>
  <si>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</si>
  <si>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</si>
  <si>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</si>
  <si>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</si>
  <si>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</si>
  <si>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</si>
  <si>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</si>
  <si>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</si>
  <si>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</si>
  <si>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</si>
  <si>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</si>
  <si>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</si>
  <si>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</si>
  <si>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</si>
  <si>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</si>
  <si>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</si>
  <si>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</si>
  <si>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</si>
  <si>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</si>
  <si>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</si>
  <si>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</si>
  <si>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</si>
  <si>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</si>
  <si>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</si>
  <si>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</si>
  <si>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</si>
  <si>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</si>
  <si>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</si>
  <si>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</si>
  <si>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</si>
  <si>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</si>
  <si>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</si>
  <si>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</si>
  <si>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</si>
  <si>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</si>
  <si>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</si>
  <si>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</si>
  <si>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</si>
  <si>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</si>
  <si>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</si>
  <si>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</si>
  <si>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</si>
  <si>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</si>
  <si>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</si>
  <si>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</si>
  <si>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</si>
  <si>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</si>
  <si>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</si>
  <si>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</si>
  <si>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</si>
  <si>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</si>
  <si>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</si>
  <si>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</si>
  <si>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</si>
  <si>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</si>
  <si>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</si>
  <si>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</si>
  <si>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</si>
  <si>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</si>
  <si>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</si>
  <si>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</si>
  <si>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</si>
  <si>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</si>
  <si>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</si>
  <si>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</si>
  <si>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</si>
  <si>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</si>
  <si>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</si>
  <si>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</si>
  <si>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</si>
  <si>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</si>
  <si>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</si>
  <si>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</si>
  <si>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</si>
  <si>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</si>
  <si>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</si>
  <si>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</si>
  <si>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</si>
  <si>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</si>
  <si>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</si>
  <si>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</si>
  <si>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</si>
  <si>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</si>
  <si>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</si>
  <si>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</si>
  <si>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</si>
  <si>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</si>
  <si>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</si>
  <si>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</si>
  <si>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</si>
  <si>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</si>
  <si>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</si>
  <si>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</si>
  <si>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</si>
  <si>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</si>
  <si>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</si>
  <si>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</si>
  <si>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</si>
  <si>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</si>
  <si>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</si>
  <si>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</si>
  <si>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</si>
  <si>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</si>
  <si>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</si>
  <si>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</si>
  <si>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</si>
  <si>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</si>
  <si>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</si>
  <si>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</si>
  <si>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</si>
  <si>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</si>
  <si>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</si>
  <si>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</si>
  <si>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</si>
  <si>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</si>
  <si>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</si>
  <si>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</si>
  <si>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</si>
  <si>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</si>
  <si>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</si>
  <si>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</si>
  <si>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</si>
  <si>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</si>
  <si>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</si>
  <si>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</si>
  <si>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</si>
  <si>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</si>
  <si>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</si>
  <si>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</si>
  <si>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</si>
  <si>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</si>
  <si>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</si>
  <si>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</si>
  <si>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</si>
  <si>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</si>
  <si>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</si>
  <si>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</si>
  <si>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</si>
  <si>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</si>
  <si>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</si>
  <si>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</si>
  <si>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</si>
  <si>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</si>
  <si>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</si>
  <si>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</si>
  <si>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</si>
  <si>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</si>
  <si>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</si>
  <si>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</si>
  <si>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</si>
  <si>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</si>
  <si>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</si>
  <si>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</si>
  <si>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</si>
  <si>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</si>
  <si>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</si>
  <si>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</si>
  <si>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</si>
  <si>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</si>
  <si>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</si>
  <si>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</si>
  <si>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</si>
  <si>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</si>
  <si>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</si>
  <si>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</si>
  <si>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</si>
  <si>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</si>
  <si>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</si>
  <si>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</si>
  <si>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</si>
  <si>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</si>
  <si>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</si>
  <si>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</si>
  <si>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</si>
  <si>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</si>
  <si>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</si>
  <si>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</si>
  <si>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</si>
  <si>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</si>
  <si>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</si>
  <si>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</si>
  <si>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</si>
  <si>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</si>
  <si>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</si>
  <si>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</si>
  <si>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</si>
  <si>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</si>
  <si>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</si>
  <si>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</si>
  <si>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</si>
  <si>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</si>
  <si>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</si>
  <si>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</si>
  <si>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</si>
  <si>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</si>
  <si>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</si>
  <si>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</si>
  <si>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</si>
  <si>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</si>
  <si>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</si>
  <si>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</si>
  <si>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</si>
  <si>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</si>
  <si>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</si>
  <si>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</si>
  <si>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</si>
  <si>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</si>
  <si>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</si>
  <si>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</si>
  <si>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</si>
  <si>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</si>
  <si>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</si>
  <si>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</si>
  <si>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</si>
  <si>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</si>
  <si>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</si>
  <si>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</si>
  <si>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</si>
  <si>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</si>
  <si>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</si>
  <si>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</si>
  <si>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</si>
  <si>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</si>
  <si>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</si>
  <si>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</si>
  <si>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</si>
  <si>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</si>
  <si>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</si>
  <si>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</si>
  <si>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</si>
  <si>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</si>
  <si>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</si>
  <si>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</si>
  <si>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</si>
  <si>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</si>
  <si>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</si>
  <si>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</si>
  <si>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</si>
  <si>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</si>
  <si>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</si>
  <si>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</si>
  <si>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</si>
  <si>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</si>
  <si>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</si>
  <si>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</si>
  <si>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</si>
  <si>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</si>
  <si>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</si>
  <si>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</si>
  <si>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</si>
  <si>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</si>
  <si>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</si>
  <si>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</si>
  <si>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</si>
  <si>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</si>
  <si>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</si>
  <si>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</si>
  <si>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</si>
  <si>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</si>
  <si>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</si>
  <si>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</si>
  <si>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</si>
  <si>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</si>
  <si>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</si>
  <si>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</si>
  <si>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</si>
  <si>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</si>
  <si>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</si>
  <si>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</si>
  <si>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</si>
  <si>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</si>
  <si>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</si>
  <si>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</si>
  <si>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</si>
  <si>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</si>
  <si>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</si>
  <si>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</si>
  <si>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</si>
  <si>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</si>
  <si>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</si>
  <si>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</si>
  <si>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</si>
  <si>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</si>
  <si>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</si>
  <si>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</si>
  <si>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</si>
  <si>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</si>
  <si>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</si>
  <si>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</si>
  <si>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</si>
  <si>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</si>
  <si>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</si>
  <si>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</si>
  <si>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</si>
  <si>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</si>
  <si>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</si>
  <si>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</si>
  <si>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</si>
  <si>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</si>
  <si>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</si>
  <si>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</si>
  <si>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</si>
  <si>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</si>
  <si>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</si>
  <si>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</si>
  <si>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</si>
  <si>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</si>
  <si>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</si>
  <si>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</si>
  <si>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</si>
  <si>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</si>
  <si>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</si>
  <si>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</si>
  <si>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</si>
  <si>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</si>
  <si>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</si>
  <si>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</si>
  <si>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</si>
  <si>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</si>
  <si>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</si>
  <si>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</si>
  <si>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</si>
  <si>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</si>
  <si>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</si>
  <si>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</si>
  <si>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</si>
  <si>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</si>
  <si>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</si>
  <si>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</si>
  <si>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</si>
  <si>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</si>
  <si>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</si>
  <si>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</si>
  <si>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</si>
  <si>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</si>
  <si>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</si>
  <si>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</si>
  <si>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</si>
  <si>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</si>
  <si>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</si>
  <si>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</si>
  <si>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</si>
  <si>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</si>
  <si>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</si>
  <si>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</si>
  <si>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</si>
  <si>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</si>
  <si>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</si>
  <si>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</si>
  <si>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</si>
  <si>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</si>
  <si>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</si>
  <si>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</si>
  <si>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</si>
  <si>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</si>
  <si>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</si>
  <si>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</si>
  <si>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</si>
  <si>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</si>
  <si>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</si>
  <si>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</si>
  <si>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</si>
  <si>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</si>
  <si>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</si>
  <si>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</si>
  <si>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</si>
  <si>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</si>
  <si>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</si>
  <si>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</si>
  <si>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</si>
  <si>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</si>
  <si>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</si>
  <si>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</si>
  <si>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</si>
  <si>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</si>
  <si>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</si>
  <si>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</si>
  <si>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</si>
  <si>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</si>
  <si>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</si>
  <si>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</si>
  <si>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</si>
  <si>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</si>
  <si>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</si>
  <si>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</si>
  <si>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</si>
  <si>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</si>
  <si>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</si>
  <si>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</si>
  <si>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</si>
  <si>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</si>
  <si>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</si>
  <si>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</si>
  <si>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</si>
  <si>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</si>
  <si>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</si>
  <si>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</si>
  <si>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</si>
  <si>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</si>
  <si>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</si>
  <si>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</si>
  <si>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</si>
  <si>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</si>
  <si>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</si>
  <si>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</si>
  <si>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</si>
  <si>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</si>
  <si>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</si>
  <si>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</si>
  <si>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</si>
  <si>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</si>
  <si>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</si>
  <si>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</si>
  <si>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</si>
  <si>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</si>
  <si>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</si>
  <si>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</si>
  <si>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</si>
  <si>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</si>
  <si>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</si>
  <si>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</si>
  <si>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</si>
  <si>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</si>
  <si>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</si>
  <si>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</si>
  <si>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</si>
  <si>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</si>
  <si>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</si>
  <si>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</si>
  <si>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</si>
  <si>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</si>
  <si>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</si>
  <si>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</si>
  <si>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</si>
  <si>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</si>
  <si>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</si>
  <si>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</si>
  <si>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</si>
  <si>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</si>
  <si>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</si>
  <si>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</si>
  <si>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</si>
  <si>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</si>
  <si>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</si>
  <si>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</si>
  <si>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</si>
  <si>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</si>
  <si>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</si>
  <si>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</si>
  <si>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</si>
  <si>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</si>
  <si>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</si>
  <si>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</si>
  <si>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</si>
  <si>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</si>
  <si>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</si>
  <si>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</si>
  <si>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</si>
  <si>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</si>
  <si>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</si>
  <si>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</si>
  <si>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</si>
  <si>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</si>
  <si>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</si>
  <si>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</si>
  <si>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</si>
  <si>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</si>
  <si>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</si>
  <si>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</si>
  <si>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</si>
  <si>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</si>
  <si>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</si>
  <si>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</si>
  <si>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</si>
  <si>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</si>
  <si>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</si>
  <si>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</si>
  <si>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</si>
  <si>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</si>
  <si>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</si>
  <si>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</si>
  <si>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</si>
  <si>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</si>
  <si>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</si>
  <si>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</si>
  <si>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</si>
  <si>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</si>
  <si>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</si>
  <si>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</si>
  <si>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</si>
  <si>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</si>
  <si>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</si>
  <si>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</si>
  <si>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</si>
  <si>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</si>
  <si>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</si>
  <si>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</si>
  <si>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</si>
  <si>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</si>
  <si>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</si>
  <si>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</si>
  <si>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</si>
  <si>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</si>
  <si>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</si>
  <si>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</si>
  <si>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</si>
  <si>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</si>
  <si>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</si>
  <si>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</si>
  <si>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</si>
  <si>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</si>
  <si>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</si>
  <si>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</si>
  <si>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</si>
  <si>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</si>
  <si>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</si>
  <si>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</si>
  <si>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</si>
  <si>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</si>
  <si>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</si>
  <si>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</si>
  <si>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</si>
  <si>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</si>
  <si>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</si>
  <si>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</si>
  <si>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</si>
  <si>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</si>
  <si>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</si>
  <si>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</si>
  <si>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</si>
  <si>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</si>
  <si>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</si>
  <si>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</si>
  <si>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</si>
  <si>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</si>
  <si>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</si>
  <si>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</si>
  <si>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</si>
  <si>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</si>
  <si>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</si>
  <si>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</si>
  <si>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</si>
  <si>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</si>
  <si>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</si>
  <si>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</si>
  <si>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</si>
  <si>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</si>
  <si>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</si>
  <si>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</si>
  <si>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</si>
  <si>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</si>
  <si>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</si>
  <si>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</si>
  <si>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</si>
  <si>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</si>
  <si>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</si>
  <si>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</si>
  <si>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</si>
  <si>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</si>
  <si>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</si>
  <si>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</si>
  <si>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</si>
  <si>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</si>
  <si>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</si>
  <si>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</si>
  <si>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</si>
  <si>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</si>
  <si>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</si>
  <si>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</si>
  <si>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</si>
  <si>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</si>
  <si>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</si>
  <si>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</si>
  <si>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</si>
  <si>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</si>
  <si>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</si>
  <si>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</si>
  <si>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</si>
  <si>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</si>
  <si>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</si>
  <si>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</si>
  <si>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</si>
  <si>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</si>
  <si>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</si>
  <si>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</si>
  <si>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</si>
  <si>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</si>
  <si>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</si>
  <si>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</si>
  <si>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</si>
  <si>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</si>
  <si>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</si>
  <si>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</si>
  <si>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</si>
  <si>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</si>
  <si>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</si>
  <si>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</si>
  <si>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</si>
  <si>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</si>
  <si>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</si>
  <si>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</si>
  <si>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</si>
  <si>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</si>
  <si>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</si>
  <si>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</si>
  <si>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</si>
  <si>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</si>
  <si>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</si>
  <si>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</si>
  <si>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</si>
  <si>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</si>
  <si>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</si>
  <si>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</si>
  <si>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</si>
  <si>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</si>
  <si>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</si>
  <si>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</si>
  <si>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</si>
  <si>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</si>
  <si>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</si>
  <si>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</si>
  <si>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</si>
  <si>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</si>
  <si>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</si>
  <si>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</si>
  <si>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</si>
  <si>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</si>
  <si>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</si>
  <si>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</si>
  <si>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</si>
  <si>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</si>
  <si>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</si>
  <si>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</si>
  <si>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</si>
  <si>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</si>
  <si>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</si>
  <si>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</si>
  <si>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</si>
  <si>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</si>
  <si>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</si>
  <si>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</si>
  <si>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</si>
  <si>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</si>
  <si>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</si>
  <si>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</si>
  <si>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</si>
  <si>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</si>
  <si>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</si>
  <si>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</si>
  <si>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</si>
  <si>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</si>
  <si>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</si>
  <si>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</si>
  <si>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</si>
  <si>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</si>
  <si>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</si>
  <si>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</si>
  <si>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</si>
  <si>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</si>
  <si>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</si>
  <si>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</si>
  <si>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</si>
  <si>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</si>
  <si>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</si>
  <si>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</si>
  <si>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</si>
  <si>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</si>
  <si>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</si>
  <si>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</si>
  <si>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</si>
  <si>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</si>
  <si>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</si>
  <si>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</si>
  <si>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</si>
  <si>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</si>
  <si>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</si>
  <si>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</si>
  <si>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</si>
  <si>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</si>
  <si>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</si>
  <si>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</si>
  <si>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</si>
  <si>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</si>
  <si>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</si>
  <si>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</si>
  <si>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</si>
  <si>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</si>
  <si>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</si>
  <si>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</si>
  <si>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</si>
  <si>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</si>
  <si>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</si>
  <si>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</si>
  <si>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</si>
  <si>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</si>
  <si>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</si>
  <si>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</si>
  <si>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</si>
  <si>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</si>
  <si>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</si>
  <si>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</si>
  <si>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</si>
  <si>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</si>
  <si>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</si>
  <si>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</si>
  <si>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</si>
  <si>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</si>
  <si>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</si>
  <si>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</si>
  <si>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</si>
  <si>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</si>
  <si>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</si>
  <si>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</si>
  <si>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</si>
  <si>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</si>
  <si>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</si>
  <si>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</si>
  <si>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</si>
  <si>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</si>
  <si>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</si>
  <si>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</si>
  <si>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</si>
  <si>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</si>
  <si>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</si>
  <si>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</si>
  <si>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</si>
  <si>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</si>
  <si>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</si>
  <si>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</si>
  <si>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</si>
  <si>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</si>
  <si>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</si>
  <si>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</si>
  <si>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</si>
  <si>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</si>
  <si>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</si>
  <si>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</si>
  <si>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</si>
  <si>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</si>
  <si>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</si>
  <si>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</si>
  <si>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</si>
  <si>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</si>
  <si>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</si>
  <si>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</si>
  <si>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</si>
  <si>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</si>
  <si>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</si>
  <si>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</si>
  <si>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</si>
  <si>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</si>
  <si>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</si>
  <si>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</si>
  <si>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</si>
  <si>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</si>
  <si>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</si>
  <si>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</si>
  <si>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</si>
  <si>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</si>
  <si>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</si>
  <si>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</si>
  <si>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</si>
  <si>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</si>
  <si>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</si>
  <si>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</si>
  <si>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</si>
  <si>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</si>
  <si>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</si>
  <si>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</si>
  <si>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</si>
  <si>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</si>
  <si>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</si>
  <si>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</si>
  <si>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</si>
  <si>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</si>
  <si>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</si>
  <si>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</si>
  <si>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</si>
  <si>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</si>
  <si>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</si>
  <si>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</si>
  <si>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</si>
  <si>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</si>
  <si>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</si>
  <si>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</si>
  <si>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</si>
  <si>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</si>
  <si>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</si>
  <si>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</si>
  <si>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</si>
  <si>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</si>
  <si>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</si>
  <si>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</si>
  <si>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</si>
  <si>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</si>
  <si>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</si>
  <si>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</si>
  <si>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</si>
  <si>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</si>
  <si>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</si>
  <si>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</si>
  <si>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</si>
  <si>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</si>
  <si>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</si>
  <si>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</si>
  <si>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</si>
  <si>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</si>
  <si>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</si>
  <si>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</si>
  <si>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</si>
  <si>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</si>
  <si>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</si>
  <si>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</si>
  <si>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</si>
  <si>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</si>
  <si>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</si>
  <si>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</si>
  <si>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</si>
  <si>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</si>
  <si>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</si>
  <si>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</si>
  <si>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</si>
  <si>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</si>
  <si>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</si>
  <si>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</si>
  <si>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</si>
  <si>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</si>
  <si>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</si>
  <si>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</si>
  <si>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</si>
  <si>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</si>
  <si>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</si>
  <si>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</si>
  <si>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</si>
  <si>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</si>
  <si>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</si>
  <si>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</si>
  <si>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</si>
  <si>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</si>
  <si>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</si>
  <si>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</si>
  <si>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</si>
  <si>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</si>
  <si>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</si>
  <si>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</si>
  <si>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</si>
  <si>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</si>
  <si>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</si>
  <si>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</si>
  <si>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</si>
  <si>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</si>
  <si>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</si>
  <si>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</si>
  <si>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</si>
  <si>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</si>
  <si>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</si>
  <si>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</si>
  <si>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</si>
  <si>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</si>
  <si>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</si>
  <si>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</si>
  <si>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</si>
  <si>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</si>
  <si>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</si>
  <si>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</si>
  <si>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</si>
  <si>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</si>
  <si>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</si>
  <si>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</si>
  <si>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</si>
  <si>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</si>
  <si>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</si>
  <si>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</si>
  <si>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</si>
  <si>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</si>
  <si>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</si>
  <si>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</si>
  <si>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</si>
  <si>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</si>
  <si>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</si>
  <si>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</si>
  <si>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</si>
  <si>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</si>
  <si>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</si>
  <si>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</si>
  <si>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</si>
  <si>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</si>
  <si>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</si>
  <si>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</si>
  <si>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</si>
  <si>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</si>
  <si>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</si>
  <si>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</si>
  <si>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</si>
  <si>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</si>
  <si>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</si>
  <si>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</si>
  <si>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</si>
  <si>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</si>
  <si>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</si>
  <si>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</si>
  <si>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</si>
  <si>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</si>
  <si>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</si>
  <si>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</si>
  <si>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</si>
  <si>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</si>
  <si>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</si>
  <si>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</si>
  <si>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</si>
  <si>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</si>
  <si>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</si>
  <si>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</si>
  <si>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</si>
  <si>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</si>
  <si>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</si>
  <si>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</si>
  <si>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</si>
  <si>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</si>
  <si>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</si>
  <si>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</si>
  <si>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</si>
  <si>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</si>
  <si>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</si>
  <si>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</si>
  <si>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</si>
  <si>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</si>
  <si>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</si>
  <si>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</si>
  <si>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</si>
  <si>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</si>
  <si>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</si>
  <si>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</si>
  <si>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</si>
  <si>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</si>
  <si>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</si>
  <si>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</si>
  <si>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</si>
  <si>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</si>
  <si>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</si>
  <si>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</si>
  <si>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</si>
  <si>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</si>
  <si>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</si>
  <si>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</si>
  <si>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</si>
  <si>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</si>
  <si>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</si>
  <si>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</si>
  <si>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</si>
  <si>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</si>
  <si>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</si>
  <si>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</si>
  <si>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</si>
  <si>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</si>
  <si>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</si>
  <si>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</si>
  <si>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</si>
  <si>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</si>
  <si>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</si>
  <si>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</si>
  <si>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</si>
  <si>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</si>
  <si>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</si>
  <si>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</si>
  <si>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</si>
  <si>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</si>
  <si>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</si>
  <si>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</si>
  <si>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</si>
  <si>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</si>
  <si>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</si>
  <si>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</si>
  <si>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</si>
  <si>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</si>
  <si>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</si>
  <si>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</si>
  <si>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</si>
  <si>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</si>
  <si>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</si>
  <si>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</si>
  <si>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</si>
  <si>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</si>
  <si>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</si>
  <si>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</si>
  <si>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</si>
  <si>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</si>
  <si>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</si>
  <si>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</si>
  <si>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</si>
  <si>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</si>
  <si>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</si>
  <si>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</si>
  <si>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</si>
  <si>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</si>
  <si>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</si>
  <si>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</si>
  <si>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</si>
  <si>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</si>
  <si>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</si>
  <si>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</si>
  <si>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</si>
  <si>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</si>
  <si>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</si>
  <si>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</si>
  <si>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</si>
  <si>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</si>
  <si>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</si>
  <si>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</si>
  <si>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</si>
  <si>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</si>
  <si>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</si>
  <si>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</si>
  <si>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</si>
  <si>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</si>
  <si>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</si>
  <si>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</si>
  <si>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</si>
  <si>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</si>
  <si>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</si>
  <si>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</si>
  <si>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</si>
  <si>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</si>
  <si>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</si>
  <si>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</si>
  <si>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</si>
  <si>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</si>
  <si>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</si>
  <si>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</si>
  <si>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</si>
  <si>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</si>
  <si>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</si>
  <si>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</si>
  <si>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</si>
  <si>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</si>
  <si>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</si>
  <si>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</si>
  <si>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</si>
  <si>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</si>
  <si>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</si>
  <si>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</si>
  <si>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</si>
  <si>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</si>
  <si>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</si>
  <si>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</si>
  <si>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</si>
  <si>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</si>
  <si>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</si>
  <si>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</si>
  <si>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</si>
  <si>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</si>
  <si>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</si>
  <si>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</si>
  <si>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</si>
  <si>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</si>
  <si>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</si>
  <si>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</si>
  <si>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</si>
  <si>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</si>
  <si>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</si>
  <si>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</si>
  <si>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</si>
  <si>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</si>
  <si>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</si>
  <si>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</si>
  <si>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</si>
  <si>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</si>
  <si>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</si>
  <si>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</si>
  <si>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</si>
  <si>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</si>
  <si>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</si>
  <si>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</si>
  <si>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</si>
  <si>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</si>
  <si>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</si>
  <si>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</si>
  <si>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</si>
  <si>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</si>
  <si>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</si>
  <si>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</si>
  <si>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</si>
  <si>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</si>
  <si>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</si>
  <si>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</si>
  <si>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</si>
  <si>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</si>
  <si>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</si>
  <si>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</si>
  <si>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</si>
  <si>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</si>
  <si>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</si>
  <si>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</si>
  <si>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</si>
  <si>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</si>
  <si>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</si>
  <si>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</si>
  <si>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</si>
  <si>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</si>
  <si>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</si>
  <si>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</si>
  <si>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</si>
  <si>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</si>
  <si>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</si>
  <si>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</si>
  <si>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</si>
  <si>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</si>
  <si>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</si>
  <si>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</si>
  <si>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</si>
  <si>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</si>
  <si>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</si>
  <si>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</si>
  <si>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</si>
  <si>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</si>
  <si>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</si>
  <si>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</si>
  <si>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</si>
  <si>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</si>
  <si>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</si>
  <si>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</si>
  <si>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</si>
  <si>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</si>
  <si>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</si>
  <si>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</si>
  <si>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</si>
  <si>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</si>
  <si>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</si>
  <si>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</si>
  <si>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</si>
  <si>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</si>
  <si>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</si>
  <si>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</si>
  <si>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</si>
  <si>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</si>
  <si>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</si>
  <si>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</si>
  <si>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</si>
  <si>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</si>
  <si>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</si>
  <si>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</si>
  <si>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</si>
  <si>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</si>
  <si>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</si>
  <si>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</si>
  <si>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</si>
  <si>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</si>
  <si>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</si>
  <si>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</si>
  <si>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</si>
  <si>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</si>
  <si>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</si>
  <si>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</si>
  <si>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</si>
  <si>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</si>
  <si>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</si>
  <si>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</si>
  <si>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</si>
  <si>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</si>
  <si>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</si>
  <si>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</si>
  <si>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</si>
  <si>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</si>
  <si>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</si>
  <si>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</si>
  <si>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</si>
  <si>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</si>
  <si>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</si>
  <si>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</si>
  <si>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</si>
  <si>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</si>
  <si>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</si>
  <si>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</si>
  <si>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</si>
  <si>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</si>
  <si>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</si>
  <si>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</si>
  <si>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</si>
  <si>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</si>
  <si>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</si>
  <si>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</si>
  <si>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</si>
  <si>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</si>
  <si>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</si>
  <si>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</si>
  <si>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</si>
  <si>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</si>
  <si>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</si>
  <si>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</si>
  <si>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</si>
  <si>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</si>
  <si>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</si>
  <si>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</si>
  <si>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</si>
  <si>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</si>
  <si>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</si>
  <si>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</si>
  <si>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</si>
  <si>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</si>
  <si>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</si>
  <si>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</si>
  <si>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</si>
  <si>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</si>
  <si>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</si>
  <si>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</si>
  <si>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</si>
  <si>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</si>
  <si>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</si>
  <si>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</si>
  <si>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</si>
  <si>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</si>
  <si>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</si>
  <si>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</si>
  <si>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</si>
  <si>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</si>
  <si>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</si>
  <si>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</si>
  <si>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</si>
  <si>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</si>
  <si>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</si>
  <si>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</si>
  <si>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</si>
  <si>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</si>
  <si>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</si>
  <si>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</si>
  <si>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</si>
  <si>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</si>
  <si>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</si>
  <si>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</si>
  <si>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</si>
  <si>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</si>
  <si>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</si>
  <si>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</si>
  <si>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</si>
  <si>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</si>
  <si>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</si>
  <si>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</si>
  <si>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</si>
  <si>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</si>
  <si>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</si>
  <si>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</si>
  <si>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</si>
  <si>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</si>
  <si>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</si>
  <si>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</si>
  <si>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</si>
  <si>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</si>
  <si>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</si>
  <si>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</si>
  <si>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</si>
  <si>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</si>
  <si>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</si>
  <si>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</si>
  <si>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</si>
  <si>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</si>
  <si>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</si>
  <si>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</si>
  <si>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</si>
  <si>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</si>
  <si>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</si>
  <si>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</si>
  <si>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</si>
  <si>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</si>
  <si>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</si>
  <si>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</si>
  <si>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</si>
  <si>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</si>
  <si>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</si>
  <si>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</si>
  <si>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</si>
  <si>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</si>
  <si>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</si>
  <si>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</si>
  <si>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</si>
  <si>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</si>
  <si>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</si>
  <si>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</si>
  <si>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</si>
  <si>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</si>
  <si>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</si>
  <si>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</si>
  <si>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</si>
  <si>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</si>
  <si>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</si>
  <si>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</si>
  <si>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</si>
  <si>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</si>
  <si>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</si>
  <si>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</si>
  <si>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</si>
  <si>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</si>
  <si>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</si>
  <si>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</si>
  <si>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</si>
  <si>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</si>
  <si>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</si>
  <si>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</si>
  <si>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</si>
  <si>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</si>
  <si>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</si>
  <si>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</si>
  <si>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</si>
  <si>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</si>
  <si>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</si>
  <si>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</si>
  <si>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</si>
  <si>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</si>
  <si>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</si>
  <si>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</si>
  <si>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</si>
  <si>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</si>
  <si>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</si>
  <si>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</si>
  <si>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</si>
  <si>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</si>
  <si>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</si>
  <si>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</si>
  <si>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</si>
  <si>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</si>
  <si>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</si>
  <si>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</si>
  <si>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</si>
  <si>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</si>
  <si>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</si>
  <si>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</si>
  <si>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</si>
  <si>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</si>
  <si>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</si>
  <si>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</si>
  <si>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</si>
  <si>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</si>
  <si>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</si>
  <si>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</si>
  <si>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</si>
  <si>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</si>
  <si>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</si>
  <si>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</si>
  <si>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</si>
  <si>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</si>
  <si>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</si>
  <si>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</si>
  <si>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</si>
  <si>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</si>
  <si>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</si>
  <si>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</si>
  <si>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</si>
  <si>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</si>
  <si>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</si>
  <si>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</si>
  <si>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</si>
  <si>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</si>
  <si>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</si>
  <si>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</si>
  <si>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</si>
  <si>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</si>
  <si>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</si>
  <si>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</si>
  <si>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</si>
  <si>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</si>
  <si>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</si>
  <si>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</si>
  <si>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</si>
  <si>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</si>
  <si>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</si>
  <si>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</si>
  <si>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</si>
  <si>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</si>
  <si>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</si>
  <si>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</si>
  <si>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</si>
  <si>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</si>
  <si>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</si>
  <si>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</si>
  <si>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</si>
  <si>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</si>
  <si>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</si>
  <si>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</si>
  <si>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</si>
  <si>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</si>
  <si>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</si>
  <si>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</si>
  <si>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</si>
  <si>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</si>
  <si>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</si>
  <si>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</si>
  <si>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</si>
  <si>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</si>
  <si>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</si>
  <si>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</si>
  <si>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</si>
  <si>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</si>
  <si>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</si>
  <si>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</si>
  <si>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</si>
  <si>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</si>
  <si>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</si>
  <si>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</si>
  <si>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</si>
  <si>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</si>
  <si>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</si>
  <si>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</si>
  <si>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</si>
  <si>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</si>
  <si>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</si>
  <si>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</si>
  <si>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</si>
  <si>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</si>
  <si>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</si>
  <si>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</si>
  <si>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</si>
  <si>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</si>
  <si>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</si>
  <si>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</si>
  <si>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</si>
  <si>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</si>
  <si>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</si>
  <si>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</si>
  <si>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</si>
  <si>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</si>
  <si>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</si>
  <si>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</si>
  <si>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</si>
  <si>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</si>
  <si>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</si>
  <si>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</si>
  <si>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</si>
  <si>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</si>
  <si>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</si>
  <si>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</si>
  <si>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</si>
  <si>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</si>
  <si>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</si>
  <si>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</si>
  <si>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</si>
  <si>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</si>
  <si>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</si>
  <si>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</si>
  <si>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</si>
  <si>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</si>
  <si>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</si>
  <si>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</si>
  <si>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</si>
  <si>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</si>
  <si>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</si>
  <si>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</si>
  <si>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</si>
  <si>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</si>
  <si>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</si>
  <si>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</si>
  <si>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</si>
  <si>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</si>
  <si>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</si>
  <si>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</si>
  <si>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</si>
  <si>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</si>
  <si>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</si>
  <si>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</si>
  <si>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</si>
  <si>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</si>
  <si>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</si>
  <si>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</si>
  <si>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</si>
  <si>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</si>
  <si>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</si>
  <si>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</si>
  <si>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</si>
  <si>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</si>
  <si>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</si>
  <si>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</si>
  <si>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</si>
  <si>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</si>
  <si>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</si>
  <si>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</si>
  <si>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</si>
  <si>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</si>
  <si>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</si>
  <si>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</si>
  <si>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</si>
  <si>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</si>
  <si>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</si>
  <si>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</si>
  <si>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</si>
  <si>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</si>
  <si>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</si>
  <si>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</si>
  <si>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</si>
  <si>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</si>
  <si>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</si>
  <si>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</si>
  <si>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</si>
  <si>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</si>
  <si>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</si>
  <si>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</si>
  <si>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</si>
  <si>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</si>
  <si>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</si>
  <si>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</si>
  <si>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</si>
  <si>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</si>
  <si>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</si>
  <si>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</si>
  <si>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</si>
  <si>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</si>
  <si>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</si>
  <si>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</si>
  <si>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</si>
  <si>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</si>
  <si>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</si>
  <si>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</si>
  <si>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</si>
  <si>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</si>
  <si>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</si>
  <si>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</si>
  <si>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</si>
  <si>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</si>
  <si>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</si>
  <si>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</si>
  <si>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</si>
  <si>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</si>
  <si>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</si>
  <si>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</si>
  <si>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</si>
  <si>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</si>
  <si>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</si>
  <si>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</si>
  <si>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</si>
  <si>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</si>
  <si>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</si>
  <si>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</si>
  <si>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</si>
  <si>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</si>
  <si>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</si>
  <si>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</si>
  <si>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</si>
  <si>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</si>
  <si>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</si>
  <si>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</si>
  <si>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</si>
  <si>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</si>
  <si>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</si>
  <si>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</si>
  <si>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</si>
  <si>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</si>
  <si>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</si>
  <si>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</si>
  <si>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</si>
  <si>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</si>
  <si>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</si>
  <si>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</si>
  <si>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</si>
  <si>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</si>
  <si>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</si>
  <si>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</si>
  <si>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</si>
  <si>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</si>
  <si>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</si>
  <si>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</si>
  <si>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</si>
  <si>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</si>
  <si>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</si>
  <si>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</si>
  <si>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</si>
  <si>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</si>
  <si>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</si>
  <si>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</si>
  <si>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</si>
  <si>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</si>
  <si>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</si>
  <si>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</si>
  <si>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</si>
  <si>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</si>
  <si>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</si>
  <si>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</si>
  <si>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</si>
  <si>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</si>
  <si>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</si>
  <si>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</si>
  <si>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</si>
  <si>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</si>
  <si>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</si>
  <si>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</si>
  <si>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</si>
  <si>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</si>
  <si>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</si>
  <si>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</si>
  <si>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</si>
  <si>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</si>
  <si>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</si>
  <si>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</si>
  <si>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</si>
  <si>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</si>
  <si>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</si>
  <si>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</si>
  <si>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</si>
  <si>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</si>
  <si>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</si>
  <si>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</si>
  <si>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</si>
  <si>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</si>
  <si>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</si>
  <si>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</si>
  <si>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</si>
  <si>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</si>
  <si>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</si>
  <si>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</si>
  <si>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</si>
  <si>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</si>
  <si>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</si>
  <si>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</si>
  <si>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</si>
  <si>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</si>
  <si>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</si>
  <si>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</si>
  <si>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</si>
  <si>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</si>
  <si>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</si>
  <si>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</si>
  <si>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</si>
  <si>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</si>
  <si>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</si>
  <si>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</si>
  <si>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</si>
  <si>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</si>
  <si>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</si>
  <si>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</si>
  <si>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</si>
  <si>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</si>
  <si>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</si>
  <si>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</si>
  <si>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</si>
  <si>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</si>
  <si>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</si>
  <si>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</si>
  <si>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</si>
  <si>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</si>
  <si>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</si>
  <si>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</si>
  <si>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</si>
  <si>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</si>
  <si>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</si>
  <si>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</si>
  <si>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</si>
  <si>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</si>
  <si>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</si>
  <si>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</si>
  <si>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</si>
  <si>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</si>
  <si>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</si>
  <si>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</si>
  <si>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</si>
  <si>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</si>
  <si>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</si>
  <si>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</si>
  <si>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</si>
  <si>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</si>
  <si>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</si>
  <si>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</si>
  <si>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</si>
  <si>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</si>
  <si>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</si>
  <si>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</si>
  <si>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</si>
  <si>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</si>
  <si>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</si>
  <si>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</si>
  <si>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</si>
  <si>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</si>
  <si>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</si>
  <si>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</si>
  <si>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</si>
  <si>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</si>
  <si>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</si>
  <si>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</si>
  <si>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</si>
  <si>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</si>
  <si>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</si>
  <si>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</si>
  <si>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</si>
  <si>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</si>
  <si>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</si>
  <si>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</si>
  <si>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</si>
  <si>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</si>
  <si>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</si>
  <si>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</si>
  <si>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</si>
  <si>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</si>
  <si>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</si>
  <si>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</si>
  <si>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</si>
  <si>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</si>
  <si>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</si>
  <si>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</si>
  <si>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</si>
  <si>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</si>
  <si>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</si>
  <si>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</si>
  <si>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</si>
  <si>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</si>
  <si>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</si>
  <si>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</si>
  <si>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</si>
  <si>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</si>
  <si>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</si>
  <si>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</si>
  <si>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</si>
  <si>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</si>
  <si>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</si>
  <si>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</si>
  <si>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</si>
  <si>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</si>
  <si>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</si>
  <si>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</si>
  <si>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</si>
  <si>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</si>
  <si>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</si>
  <si>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</si>
  <si>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</si>
  <si>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</si>
  <si>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</si>
  <si>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</si>
  <si>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</si>
  <si>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</si>
  <si>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</si>
  <si>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</si>
  <si>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</si>
  <si>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</si>
  <si>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</si>
  <si>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</si>
  <si>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</si>
  <si>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</si>
  <si>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</si>
  <si>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</si>
  <si>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</si>
  <si>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</si>
  <si>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</si>
  <si>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</si>
  <si>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</si>
  <si>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</si>
  <si>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</si>
  <si>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</si>
  <si>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</si>
  <si>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</si>
  <si>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</si>
  <si>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</si>
  <si>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</si>
  <si>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</si>
  <si>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</si>
  <si>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</si>
  <si>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</si>
  <si>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</si>
  <si>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</si>
  <si>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</si>
  <si>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</si>
  <si>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</si>
  <si>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</si>
  <si>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</si>
  <si>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</si>
  <si>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</si>
  <si>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</si>
  <si>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</si>
  <si>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</si>
  <si>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</si>
  <si>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</si>
  <si>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</si>
  <si>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</si>
  <si>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</si>
  <si>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</si>
  <si>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</si>
  <si>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</si>
  <si>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</si>
  <si>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</si>
  <si>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</si>
  <si>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</si>
  <si>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</si>
  <si>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</si>
  <si>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</si>
  <si>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</si>
  <si>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</si>
  <si>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</si>
  <si>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</si>
  <si>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</si>
  <si>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</si>
  <si>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</si>
  <si>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</si>
  <si>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</si>
  <si>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</si>
  <si>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</si>
  <si>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</si>
  <si>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</si>
  <si>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</si>
  <si>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</si>
  <si>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</si>
  <si>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</si>
  <si>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</si>
  <si>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</si>
  <si>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</si>
  <si>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</si>
  <si>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</si>
  <si>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</si>
  <si>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</si>
  <si>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</si>
  <si>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</si>
  <si>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</si>
  <si>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</si>
  <si>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</si>
  <si>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</si>
  <si>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</si>
  <si>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</si>
  <si>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</si>
  <si>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</si>
  <si>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</si>
  <si>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</si>
  <si>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</si>
  <si>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</si>
  <si>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</si>
  <si>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</si>
  <si>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</si>
  <si>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</si>
  <si>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</si>
  <si>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</si>
  <si>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</si>
  <si>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</si>
  <si>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</si>
  <si>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</si>
  <si>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</si>
  <si>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</si>
  <si>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</si>
  <si>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</si>
  <si>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</si>
  <si>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</si>
  <si>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</si>
  <si>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</si>
  <si>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</si>
  <si>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</si>
  <si>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</si>
  <si>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</si>
  <si>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</si>
  <si>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</si>
  <si>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</si>
  <si>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</si>
  <si>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</si>
  <si>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</si>
  <si>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</si>
  <si>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</si>
  <si>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</si>
  <si>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</si>
  <si>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</si>
  <si>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</si>
  <si>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</si>
  <si>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</si>
  <si>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</si>
  <si>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</si>
  <si>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</si>
  <si>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</si>
  <si>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</si>
  <si>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</si>
  <si>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</si>
  <si>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</si>
  <si>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</si>
  <si>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</si>
  <si>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</si>
  <si>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</si>
  <si>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</si>
  <si>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</si>
  <si>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</si>
  <si>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</si>
  <si>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</si>
  <si>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</si>
  <si>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</si>
  <si>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</si>
  <si>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</si>
  <si>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</si>
  <si>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</si>
  <si>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</si>
  <si>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</si>
  <si>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</si>
  <si>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</si>
  <si>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</si>
  <si>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</si>
  <si>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</si>
  <si>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</si>
  <si>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</si>
  <si>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</si>
  <si>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</si>
  <si>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</si>
  <si>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</si>
  <si>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</si>
  <si>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</si>
  <si>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</si>
  <si>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</si>
  <si>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</si>
  <si>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</si>
  <si>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</si>
  <si>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</si>
  <si>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</si>
  <si>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</si>
  <si>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</si>
  <si>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</si>
  <si>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</si>
  <si>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</si>
  <si>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</si>
  <si>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</si>
  <si>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</si>
  <si>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</si>
  <si>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</si>
  <si>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</si>
  <si>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</si>
  <si>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</si>
  <si>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</si>
  <si>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</si>
  <si>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</si>
  <si>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</si>
  <si>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</si>
  <si>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</si>
  <si>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</si>
  <si>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</si>
  <si>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</si>
  <si>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</si>
  <si>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</si>
  <si>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</si>
  <si>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</si>
  <si>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</si>
  <si>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</si>
  <si>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</si>
  <si>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</si>
  <si>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</si>
  <si>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</si>
  <si>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</si>
  <si>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</si>
  <si>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</si>
  <si>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</si>
  <si>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</si>
  <si>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</si>
  <si>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</si>
  <si>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</si>
  <si>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</si>
  <si>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</si>
  <si>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</si>
  <si>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</si>
  <si>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</si>
  <si>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</si>
  <si>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</si>
  <si>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</si>
  <si>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</si>
  <si>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</si>
  <si>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</si>
  <si>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</si>
  <si>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</si>
  <si>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</si>
  <si>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</si>
  <si>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</si>
  <si>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</si>
  <si>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</si>
  <si>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</si>
  <si>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</si>
  <si>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</si>
  <si>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</si>
  <si>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</si>
  <si>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</si>
  <si>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</si>
  <si>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</si>
  <si>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</si>
  <si>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</si>
  <si>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</si>
  <si>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</si>
  <si>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</si>
  <si>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</si>
  <si>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</si>
  <si>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</si>
  <si>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</si>
  <si>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</si>
  <si>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</si>
  <si>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</si>
  <si>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</si>
  <si>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</si>
  <si>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</si>
  <si>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</si>
  <si>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</si>
  <si>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</si>
  <si>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</si>
  <si>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</si>
  <si>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</si>
  <si>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</si>
  <si>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</si>
  <si>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</si>
  <si>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</si>
  <si>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</si>
  <si>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</si>
  <si>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</si>
  <si>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</si>
  <si>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</si>
  <si>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</si>
  <si>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</si>
  <si>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</si>
  <si>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</si>
  <si>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</si>
  <si>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</si>
  <si>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</si>
  <si>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</si>
  <si>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</si>
  <si>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</si>
  <si>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</si>
  <si>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</si>
  <si>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</si>
  <si>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</si>
  <si>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</si>
  <si>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</si>
  <si>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</si>
  <si>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</si>
  <si>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</si>
  <si>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</si>
  <si>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</si>
  <si>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</si>
  <si>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</si>
  <si>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</si>
  <si>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</si>
  <si>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</si>
  <si>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</si>
  <si>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</si>
  <si>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</si>
  <si>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</si>
  <si>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</si>
  <si>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</si>
  <si>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</si>
  <si>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</si>
  <si>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</si>
  <si>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</si>
  <si>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</si>
  <si>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</si>
  <si>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</si>
  <si>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</si>
  <si>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</si>
  <si>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</si>
  <si>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</si>
  <si>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</si>
  <si>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</si>
  <si>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</si>
  <si>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</si>
  <si>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</si>
  <si>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</si>
  <si>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</si>
  <si>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</si>
  <si>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</si>
  <si>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</si>
  <si>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</si>
  <si>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</si>
  <si>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</si>
  <si>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</si>
  <si>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</si>
  <si>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</si>
  <si>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</si>
  <si>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</si>
  <si>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</si>
  <si>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</si>
  <si>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</si>
  <si>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</si>
  <si>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</si>
  <si>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</si>
  <si>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</si>
  <si>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</si>
  <si>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</si>
  <si>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</si>
  <si>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</si>
  <si>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</si>
  <si>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</si>
  <si>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</si>
  <si>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</si>
  <si>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</si>
  <si>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</si>
  <si>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</si>
  <si>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</si>
  <si>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</si>
  <si>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</si>
  <si>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</si>
  <si>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</si>
  <si>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</si>
  <si>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</si>
  <si>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</si>
  <si>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</si>
  <si>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</si>
  <si>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</si>
  <si>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</si>
  <si>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</si>
  <si>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</si>
  <si>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</si>
  <si>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</si>
  <si>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</si>
  <si>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</si>
  <si>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</si>
  <si>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</si>
  <si>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</si>
  <si>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</si>
  <si>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</si>
  <si>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</si>
  <si>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</si>
  <si>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</si>
  <si>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</si>
  <si>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</si>
  <si>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</si>
  <si>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</si>
  <si>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</si>
  <si>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</si>
  <si>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</si>
  <si>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</si>
  <si>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</si>
  <si>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</si>
  <si>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</si>
  <si>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</si>
  <si>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</si>
  <si>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</si>
  <si>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</si>
  <si>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</si>
  <si>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</si>
  <si>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</si>
  <si>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</si>
  <si>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</si>
  <si>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</si>
  <si>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</si>
  <si>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</si>
  <si>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</si>
  <si>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</si>
  <si>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</si>
  <si>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</si>
  <si>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</si>
  <si>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</si>
  <si>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</si>
  <si>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</si>
  <si>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</si>
  <si>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</si>
  <si>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</si>
  <si>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</si>
  <si>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</si>
  <si>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</si>
  <si>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</si>
  <si>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</si>
  <si>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</si>
  <si>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</si>
  <si>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</si>
  <si>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</si>
  <si>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</si>
  <si>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</si>
  <si>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</si>
  <si>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</si>
  <si>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</si>
  <si>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</si>
  <si>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</si>
  <si>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</si>
  <si>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</si>
  <si>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</si>
  <si>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</si>
  <si>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</si>
  <si>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</si>
  <si>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</si>
  <si>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</si>
  <si>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</si>
  <si>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</si>
  <si>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</si>
  <si>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</si>
  <si>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</si>
  <si>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</si>
  <si>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</si>
  <si>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</si>
  <si>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</si>
  <si>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</si>
  <si>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</si>
  <si>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</si>
  <si>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</si>
  <si>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</si>
  <si>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</si>
  <si>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</si>
  <si>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</si>
  <si>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</si>
  <si>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</si>
  <si>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</si>
  <si>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</si>
  <si>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</si>
  <si>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</si>
  <si>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</si>
  <si>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</si>
  <si>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</si>
  <si>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</si>
  <si>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</si>
  <si>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</si>
  <si>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</si>
  <si>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</si>
  <si>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</si>
  <si>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</si>
  <si>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</si>
  <si>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</si>
  <si>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</si>
  <si>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</si>
  <si>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</si>
  <si>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</si>
  <si>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</si>
  <si>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</si>
  <si>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</si>
  <si>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</si>
  <si>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</si>
  <si>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</si>
  <si>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</si>
  <si>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</si>
  <si>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</si>
  <si>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</si>
  <si>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</si>
  <si>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</si>
  <si>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</si>
  <si>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</si>
  <si>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</si>
  <si>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</si>
  <si>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</si>
  <si>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</si>
  <si>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</si>
  <si>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</si>
  <si>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</si>
  <si>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</si>
  <si>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</si>
  <si>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</si>
  <si>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</si>
  <si>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</si>
  <si>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</si>
  <si>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</si>
  <si>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</si>
  <si>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</si>
  <si>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</si>
  <si>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</si>
  <si>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</si>
  <si>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</si>
  <si>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</si>
  <si>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</si>
  <si>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</si>
  <si>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</si>
  <si>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</si>
  <si>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</si>
  <si>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</si>
  <si>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</si>
  <si>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</si>
  <si>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</si>
  <si>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</si>
  <si>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</si>
  <si>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</si>
  <si>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</si>
  <si>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</si>
  <si>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</si>
  <si>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</si>
  <si>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</si>
  <si>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</si>
  <si>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</si>
  <si>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</si>
  <si>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</si>
  <si>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</si>
  <si>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</si>
  <si>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</si>
  <si>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</si>
  <si>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</si>
  <si>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</si>
  <si>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</si>
  <si>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</si>
  <si>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</si>
  <si>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</si>
  <si>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</si>
  <si>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</si>
  <si>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</si>
  <si>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</si>
  <si>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</si>
  <si>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</si>
  <si>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</si>
  <si>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</si>
  <si>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</si>
  <si>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</si>
  <si>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</si>
  <si>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</si>
  <si>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</si>
  <si>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</si>
  <si>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</si>
  <si>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</si>
  <si>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</si>
  <si>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</si>
  <si>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</si>
  <si>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</si>
  <si>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</si>
  <si>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</si>
  <si>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</si>
  <si>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</si>
  <si>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</si>
  <si>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</si>
  <si>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</si>
  <si>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</si>
  <si>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</si>
  <si>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</si>
  <si>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</si>
  <si>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</si>
  <si>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</si>
  <si>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</si>
  <si>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</si>
  <si>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</si>
  <si>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</si>
  <si>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</si>
  <si>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</si>
  <si>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</si>
  <si>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</si>
  <si>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</si>
  <si>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</si>
  <si>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</si>
  <si>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</si>
  <si>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</si>
  <si>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</si>
  <si>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</si>
  <si>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</si>
  <si>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</si>
  <si>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</si>
  <si>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</si>
  <si>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</si>
  <si>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</si>
  <si>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</si>
  <si>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</si>
  <si>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</si>
  <si>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</si>
  <si>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</si>
  <si>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</si>
  <si>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</si>
  <si>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</si>
  <si>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</si>
  <si>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</si>
  <si>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</si>
  <si>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</si>
  <si>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</si>
  <si>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</si>
  <si>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</si>
  <si>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</si>
  <si>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</si>
  <si>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</si>
  <si>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</si>
  <si>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</si>
  <si>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</si>
  <si>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</si>
  <si>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</si>
  <si>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</si>
  <si>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</si>
  <si>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</si>
  <si>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</si>
  <si>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</si>
  <si>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</si>
  <si>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</si>
  <si>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</si>
  <si>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</si>
  <si>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</si>
  <si>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</si>
  <si>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</si>
  <si>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</si>
  <si>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</si>
  <si>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</si>
  <si>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</si>
  <si>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</si>
  <si>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</si>
  <si>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</si>
  <si>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</si>
  <si>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</si>
  <si>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</si>
  <si>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</si>
  <si>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</si>
  <si>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</si>
  <si>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</si>
  <si>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</si>
  <si>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</si>
  <si>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</si>
  <si>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</si>
  <si>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</si>
  <si>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</si>
  <si>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</si>
  <si>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</si>
  <si>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</si>
  <si>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</si>
  <si>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</si>
  <si>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</si>
  <si>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</si>
  <si>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</si>
  <si>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</si>
  <si>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</si>
  <si>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</si>
  <si>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</si>
  <si>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</si>
  <si>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</si>
  <si>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</si>
  <si>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</si>
  <si>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</si>
  <si>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</si>
  <si>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</si>
  <si>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</si>
  <si>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</si>
  <si>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</si>
  <si>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</si>
  <si>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</si>
  <si>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</si>
  <si>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</si>
  <si>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</si>
  <si>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</si>
  <si>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</si>
  <si>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</si>
  <si>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</si>
  <si>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</si>
  <si>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</si>
  <si>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</si>
  <si>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</si>
  <si>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</si>
  <si>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</si>
  <si>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</si>
  <si>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</si>
  <si>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</si>
  <si>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</si>
  <si>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</si>
  <si>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</si>
  <si>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</si>
  <si>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</si>
  <si>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</si>
  <si>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</si>
  <si>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</si>
  <si>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</si>
  <si>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</si>
  <si>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</si>
  <si>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</si>
  <si>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</si>
  <si>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</si>
  <si>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</si>
  <si>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</si>
  <si>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</si>
  <si>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</si>
  <si>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</si>
  <si>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</si>
  <si>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</si>
  <si>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</si>
  <si>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</si>
  <si>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</si>
  <si>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</si>
  <si>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</si>
  <si>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</si>
  <si>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</si>
  <si>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</si>
  <si>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</si>
  <si>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</si>
  <si>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</si>
  <si>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</si>
  <si>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</si>
  <si>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</si>
  <si>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</si>
  <si>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</si>
  <si>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</si>
  <si>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</si>
  <si>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</si>
  <si>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</si>
  <si>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</si>
  <si>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</si>
  <si>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</si>
  <si>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</si>
  <si>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</si>
  <si>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</si>
  <si>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</si>
  <si>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</si>
  <si>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</si>
  <si>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</si>
  <si>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</si>
  <si>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</si>
  <si>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</si>
  <si>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</si>
  <si>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</si>
  <si>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</si>
  <si>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</si>
  <si>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</si>
  <si>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</si>
  <si>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</si>
  <si>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</si>
  <si>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</si>
  <si>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</si>
  <si>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</si>
  <si>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</si>
  <si>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</si>
  <si>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</si>
  <si>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</si>
  <si>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</si>
  <si>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</si>
  <si>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</si>
  <si>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</si>
  <si>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</si>
  <si>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</si>
  <si>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</si>
  <si>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</si>
  <si>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</si>
  <si>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</si>
  <si>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</si>
  <si>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</si>
  <si>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</si>
  <si>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</si>
  <si>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</si>
  <si>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</si>
  <si>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</si>
  <si>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</si>
  <si>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</si>
  <si>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</si>
  <si>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</si>
  <si>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</si>
  <si>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</si>
  <si>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</si>
  <si>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</si>
  <si>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</si>
  <si>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</si>
  <si>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</si>
  <si>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</si>
  <si>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</si>
  <si>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</si>
  <si>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</si>
  <si>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</si>
  <si>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</si>
  <si>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</si>
  <si>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</si>
  <si>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</si>
  <si>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</si>
  <si>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</si>
  <si>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</si>
  <si>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</si>
  <si>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</si>
  <si>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</si>
  <si>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</si>
  <si>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</si>
  <si>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</si>
  <si>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</si>
  <si>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</si>
  <si>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</si>
  <si>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</si>
  <si>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</si>
  <si>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</si>
  <si>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</si>
  <si>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</si>
  <si>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</si>
  <si>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</si>
  <si>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</si>
  <si>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</si>
  <si>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</si>
  <si>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</si>
  <si>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</si>
  <si>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</si>
  <si>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</si>
  <si>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</si>
  <si>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</si>
  <si>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</si>
  <si>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</si>
  <si>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</si>
  <si>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</si>
  <si>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</si>
  <si>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</si>
  <si>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</si>
  <si>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</si>
  <si>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</si>
  <si>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</si>
  <si>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</si>
  <si>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</si>
  <si>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</si>
  <si>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</si>
  <si>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</si>
  <si>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</si>
  <si>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</si>
  <si>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</si>
  <si>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</si>
  <si>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</si>
  <si>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</si>
  <si>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</si>
  <si>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</si>
  <si>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</si>
  <si>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</si>
  <si>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</si>
  <si>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</si>
  <si>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</si>
  <si>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</si>
  <si>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</si>
  <si>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</si>
  <si>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</si>
  <si>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</si>
  <si>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</si>
  <si>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</si>
  <si>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</si>
  <si>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</si>
  <si>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</si>
  <si>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</si>
  <si>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</si>
  <si>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</si>
  <si>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</si>
  <si>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</si>
  <si>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</si>
  <si>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</si>
  <si>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</si>
  <si>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</si>
  <si>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</si>
  <si>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</si>
  <si>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</si>
  <si>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</si>
  <si>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</si>
  <si>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</si>
  <si>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</si>
  <si>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</si>
  <si>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</si>
  <si>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</si>
  <si>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</si>
  <si>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</si>
  <si>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</si>
  <si>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</si>
  <si>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</si>
  <si>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</si>
  <si>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</si>
  <si>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</si>
  <si>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</si>
  <si>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</si>
  <si>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</si>
  <si>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</si>
  <si>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</si>
  <si>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</si>
  <si>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</si>
  <si>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</si>
  <si>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</si>
  <si>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</si>
  <si>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</si>
  <si>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</si>
  <si>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</si>
  <si>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</si>
  <si>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</si>
  <si>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</si>
  <si>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</si>
  <si>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</si>
  <si>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</si>
  <si>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</si>
  <si>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</si>
  <si>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</si>
  <si>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</si>
  <si>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</si>
  <si>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</si>
  <si>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</si>
  <si>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</si>
  <si>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</si>
  <si>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</si>
  <si>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</si>
  <si>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</si>
  <si>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</si>
  <si>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</si>
  <si>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</si>
  <si>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</si>
  <si>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</si>
  <si>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</si>
  <si>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</si>
  <si>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</si>
  <si>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</si>
  <si>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</si>
  <si>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</si>
  <si>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</si>
  <si>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</si>
  <si>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</si>
  <si>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</si>
  <si>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</si>
  <si>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</si>
  <si>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</si>
  <si>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</si>
  <si>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</si>
  <si>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</si>
  <si>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</si>
  <si>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</si>
  <si>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</si>
  <si>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</si>
  <si>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</si>
  <si>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</si>
  <si>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</si>
  <si>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</si>
  <si>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</si>
  <si>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</si>
  <si>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</si>
  <si>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</si>
  <si>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</si>
  <si>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</si>
  <si>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</si>
  <si>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</si>
  <si>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</si>
  <si>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</si>
  <si>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</si>
  <si>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</si>
  <si>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</si>
  <si>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</si>
  <si>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</si>
  <si>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</si>
  <si>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</si>
  <si>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</si>
  <si>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</si>
  <si>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</si>
  <si>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</si>
  <si>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</si>
  <si>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</si>
  <si>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</si>
  <si>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</si>
  <si>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</si>
  <si>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</si>
  <si>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</si>
  <si>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</si>
  <si>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</si>
  <si>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</si>
  <si>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</si>
  <si>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</si>
  <si>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</si>
  <si>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</si>
  <si>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</si>
  <si>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</si>
  <si>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</si>
  <si>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</si>
  <si>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</si>
  <si>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</si>
  <si>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</si>
  <si>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</si>
  <si>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</si>
  <si>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</si>
  <si>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</si>
  <si>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</si>
  <si>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</si>
  <si>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</si>
  <si>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</si>
  <si>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</si>
  <si>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</si>
  <si>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</si>
  <si>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</si>
  <si>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</si>
  <si>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</si>
  <si>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</si>
  <si>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</si>
  <si>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</si>
  <si>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</si>
  <si>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</si>
  <si>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</si>
  <si>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</si>
  <si>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</si>
  <si>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</si>
  <si>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</si>
  <si>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</si>
  <si>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</si>
  <si>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</si>
  <si>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</si>
  <si>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</si>
  <si>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</si>
  <si>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</si>
  <si>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</si>
  <si>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</si>
  <si>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</si>
  <si>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</si>
  <si>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</si>
  <si>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</si>
  <si>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</si>
  <si>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</si>
  <si>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</si>
  <si>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</si>
  <si>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</si>
  <si>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</si>
  <si>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</si>
  <si>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</si>
  <si>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</si>
  <si>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</si>
  <si>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</si>
  <si>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</si>
  <si>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</si>
  <si>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</si>
  <si>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</si>
  <si>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</si>
  <si>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</si>
  <si>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</si>
  <si>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</si>
  <si>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</si>
  <si>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</si>
  <si>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</si>
  <si>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</si>
  <si>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</si>
  <si>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</si>
  <si>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</si>
  <si>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</si>
  <si>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</si>
  <si>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</si>
  <si>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</si>
  <si>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</si>
  <si>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</si>
  <si>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</si>
  <si>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</si>
  <si>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</si>
  <si>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</si>
  <si>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</si>
  <si>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</si>
  <si>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</si>
  <si>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</si>
  <si>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</si>
  <si>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</si>
  <si>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</si>
  <si>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</si>
  <si>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</si>
  <si>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</si>
  <si>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</si>
  <si>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</si>
  <si>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</si>
  <si>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</si>
  <si>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</si>
  <si>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</si>
  <si>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</si>
  <si>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</si>
  <si>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</si>
  <si>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</si>
  <si>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</si>
  <si>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</si>
  <si>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</si>
  <si>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</si>
  <si>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</si>
  <si>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</si>
  <si>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</si>
  <si>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</si>
  <si>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</si>
  <si>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</si>
  <si>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</si>
  <si>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</si>
  <si>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</si>
  <si>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</si>
  <si>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</si>
  <si>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</si>
  <si>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</si>
  <si>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</si>
  <si>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</si>
  <si>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</si>
  <si>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</si>
  <si>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</si>
  <si>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</si>
  <si>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</si>
  <si>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</si>
  <si>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</si>
  <si>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</si>
  <si>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</si>
  <si>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</si>
  <si>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</si>
  <si>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</si>
  <si>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</si>
  <si>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</si>
  <si>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</si>
  <si>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</si>
  <si>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</si>
  <si>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</si>
  <si>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</si>
  <si>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</si>
  <si>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</si>
  <si>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</si>
  <si>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</si>
  <si>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</si>
  <si>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</si>
  <si>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</si>
  <si>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</si>
  <si>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</si>
  <si>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</si>
  <si>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</si>
  <si>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</si>
  <si>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</si>
  <si>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</si>
  <si>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</si>
  <si>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</si>
  <si>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</si>
  <si>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</si>
  <si>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</si>
  <si>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</si>
  <si>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</si>
  <si>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</si>
  <si>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</si>
  <si>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</si>
  <si>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</si>
  <si>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</si>
  <si>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</si>
  <si>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</si>
  <si>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</si>
  <si>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</si>
  <si>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</si>
  <si>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</si>
  <si>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</si>
  <si>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</si>
  <si>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</si>
  <si>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</si>
  <si>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</si>
  <si>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</si>
  <si>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</si>
  <si>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</si>
  <si>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</si>
  <si>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</si>
  <si>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</si>
  <si>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</si>
  <si>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</si>
  <si>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</si>
  <si>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</si>
  <si>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</si>
  <si>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</si>
  <si>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</si>
  <si>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</si>
  <si>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</si>
  <si>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</si>
  <si>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</si>
  <si>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</si>
  <si>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</si>
  <si>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</si>
  <si>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</si>
  <si>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</si>
  <si>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</si>
  <si>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</si>
  <si>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</si>
  <si>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</si>
  <si>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</si>
  <si>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</si>
  <si>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</si>
  <si>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</si>
  <si>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</si>
  <si>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</si>
  <si>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</si>
  <si>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</si>
  <si>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</si>
  <si>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</si>
  <si>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</si>
  <si>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</si>
  <si>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</si>
  <si>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</si>
  <si>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</si>
  <si>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</si>
  <si>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</si>
  <si>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</si>
  <si>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</si>
  <si>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</si>
  <si>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</si>
  <si>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</si>
  <si>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</si>
  <si>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</si>
  <si>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</si>
  <si>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</si>
  <si>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</si>
  <si>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</si>
  <si>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</si>
  <si>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</si>
  <si>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</si>
  <si>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</si>
  <si>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</si>
  <si>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</si>
  <si>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</si>
  <si>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</si>
  <si>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</si>
  <si>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</si>
  <si>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</si>
  <si>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</si>
  <si>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</si>
  <si>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</si>
  <si>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</si>
  <si>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</si>
  <si>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</si>
  <si>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</si>
  <si>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</si>
  <si>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</si>
  <si>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</si>
  <si>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</si>
  <si>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</si>
  <si>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</si>
  <si>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</si>
  <si>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</si>
  <si>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</si>
  <si>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</si>
  <si>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</si>
  <si>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</si>
  <si>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</si>
  <si>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</si>
  <si>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</si>
  <si>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</si>
  <si>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</si>
  <si>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</si>
  <si>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</si>
  <si>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</si>
  <si>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</si>
  <si>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</si>
  <si>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</si>
  <si>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</si>
  <si>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</si>
  <si>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</si>
  <si>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</si>
  <si>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</si>
  <si>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</si>
  <si>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</si>
  <si>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</si>
  <si>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</si>
  <si>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</si>
  <si>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</si>
  <si>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</si>
  <si>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</si>
  <si>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</si>
  <si>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</si>
  <si>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</si>
  <si>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</si>
  <si>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</si>
  <si>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</si>
  <si>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</si>
  <si>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</si>
  <si>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</si>
  <si>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</si>
  <si>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</si>
  <si>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</si>
  <si>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</si>
  <si>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</si>
  <si>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</si>
  <si>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</si>
  <si>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</si>
  <si>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</si>
  <si>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</si>
  <si>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</si>
  <si>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</si>
  <si>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</si>
  <si>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</si>
  <si>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</si>
  <si>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</si>
  <si>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</si>
  <si>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</si>
  <si>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</si>
  <si>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</si>
  <si>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</si>
  <si>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</si>
  <si>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</si>
  <si>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</si>
  <si>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</si>
  <si>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</si>
  <si>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</si>
  <si>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</si>
  <si>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</si>
  <si>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</si>
  <si>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</si>
  <si>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</si>
  <si>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</si>
  <si>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</si>
  <si>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</si>
  <si>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</si>
  <si>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</si>
  <si>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</si>
  <si>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</si>
  <si>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</si>
  <si>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</si>
  <si>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</si>
  <si>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</si>
  <si>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</si>
  <si>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</si>
  <si>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</si>
  <si>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</si>
  <si>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</si>
  <si>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</si>
  <si>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</si>
  <si>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</si>
  <si>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</si>
  <si>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</si>
  <si>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</si>
  <si>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</si>
  <si>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</si>
  <si>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</si>
  <si>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</si>
  <si>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</si>
  <si>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</si>
  <si>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</si>
  <si>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</si>
  <si>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</si>
  <si>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</si>
  <si>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</si>
  <si>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</si>
  <si>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</si>
  <si>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</si>
  <si>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</si>
  <si>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</si>
  <si>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</si>
  <si>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</si>
  <si>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</si>
  <si>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</si>
  <si>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</si>
  <si>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</si>
  <si>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</si>
  <si>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</si>
  <si>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</si>
  <si>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</si>
  <si>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</si>
  <si>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</si>
  <si>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</si>
  <si>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</si>
  <si>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</si>
  <si>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</si>
  <si>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</si>
  <si>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</si>
  <si>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</si>
  <si>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</si>
  <si>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</si>
  <si>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</si>
  <si>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</si>
  <si>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</si>
  <si>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</si>
  <si>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</si>
  <si>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</si>
  <si>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</si>
  <si>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</si>
  <si>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</si>
  <si>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</si>
  <si>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</si>
  <si>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</si>
  <si>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</si>
  <si>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</si>
  <si>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</si>
  <si>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</si>
  <si>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</si>
  <si>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</si>
  <si>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</si>
  <si>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</si>
  <si>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</si>
  <si>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</si>
  <si>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</si>
  <si>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</si>
  <si>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</si>
  <si>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</si>
  <si>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</si>
  <si>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</si>
  <si>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</si>
  <si>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</si>
  <si>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</si>
  <si>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</si>
  <si>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</si>
  <si>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</si>
  <si>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</si>
  <si>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</si>
  <si>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</si>
  <si>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</si>
  <si>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</si>
  <si>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</si>
  <si>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</si>
  <si>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</si>
  <si>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</si>
  <si>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</si>
  <si>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</si>
  <si>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</si>
  <si>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</si>
  <si>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</si>
  <si>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</si>
  <si>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</si>
  <si>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</si>
  <si>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</si>
  <si>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</si>
  <si>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</si>
  <si>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</si>
  <si>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</si>
  <si>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</si>
  <si>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</si>
  <si>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</si>
  <si>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</si>
  <si>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</si>
  <si>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</si>
  <si>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</si>
  <si>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</si>
  <si>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</si>
  <si>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</si>
  <si>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</si>
  <si>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</si>
  <si>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</si>
  <si>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</si>
  <si>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</si>
  <si>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</si>
  <si>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</si>
  <si>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</si>
  <si>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</si>
  <si>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</si>
  <si>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</si>
  <si>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</si>
  <si>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</si>
  <si>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</si>
  <si>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</si>
  <si>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</si>
  <si>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</si>
  <si>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</si>
  <si>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</si>
  <si>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</si>
  <si>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</si>
  <si>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</si>
  <si>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</si>
  <si>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</si>
  <si>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</si>
  <si>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</si>
  <si>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</si>
  <si>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</si>
  <si>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</si>
  <si>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</si>
  <si>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</si>
  <si>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</si>
  <si>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</si>
  <si>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</si>
  <si>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</si>
  <si>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</si>
  <si>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</si>
  <si>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</si>
  <si>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</si>
  <si>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</si>
  <si>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</si>
  <si>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</si>
  <si>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</si>
  <si>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</si>
  <si>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</si>
  <si>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</si>
  <si>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</si>
  <si>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</si>
  <si>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</si>
  <si>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</si>
  <si>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</si>
  <si>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</si>
  <si>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</si>
  <si>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</si>
  <si>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</si>
  <si>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</si>
  <si>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</si>
  <si>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</si>
  <si>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</si>
  <si>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</si>
  <si>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</si>
  <si>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</si>
  <si>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</si>
  <si>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</si>
  <si>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</si>
  <si>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</si>
  <si>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</si>
  <si>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</si>
  <si>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</si>
  <si>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</si>
  <si>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</si>
  <si>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</si>
  <si>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</si>
  <si>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</si>
  <si>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</si>
  <si>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</si>
  <si>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</si>
  <si>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</si>
  <si>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</si>
  <si>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</si>
  <si>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</si>
  <si>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</si>
  <si>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</si>
  <si>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</si>
  <si>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</si>
  <si>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</si>
  <si>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</si>
  <si>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</si>
  <si>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</si>
  <si>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</si>
  <si>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</si>
  <si>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</si>
  <si>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</si>
  <si>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</si>
  <si>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</si>
  <si>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</si>
  <si>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</si>
  <si>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</si>
  <si>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</si>
  <si>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</si>
  <si>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</si>
  <si>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</si>
  <si>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</si>
  <si>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</si>
  <si>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</si>
  <si>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</si>
  <si>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</si>
  <si>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</si>
  <si>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</si>
  <si>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</si>
  <si>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</si>
  <si>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</si>
  <si>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</si>
  <si>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</si>
  <si>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</si>
  <si>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</si>
  <si>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</si>
  <si>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</si>
  <si>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</si>
  <si>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</si>
  <si>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</si>
  <si>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</si>
  <si>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</si>
  <si>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</si>
  <si>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</si>
  <si>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</si>
  <si>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</si>
  <si>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</si>
  <si>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</si>
  <si>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</si>
  <si>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</si>
  <si>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</si>
  <si>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</si>
  <si>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</si>
  <si>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</si>
  <si>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</si>
  <si>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</si>
  <si>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</si>
  <si>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</si>
  <si>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</si>
  <si>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</si>
  <si>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</si>
  <si>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</si>
  <si>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</si>
  <si>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</si>
  <si>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</si>
  <si>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</si>
  <si>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</si>
  <si>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</si>
  <si>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</si>
  <si>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</si>
  <si>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</si>
  <si>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</si>
  <si>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</si>
  <si>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</si>
  <si>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</si>
  <si>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</si>
  <si>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</si>
  <si>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</si>
  <si>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</si>
  <si>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</si>
  <si>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</si>
  <si>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</si>
  <si>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</si>
  <si>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</si>
  <si>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</si>
  <si>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</si>
  <si>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</si>
  <si>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</si>
  <si>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</si>
  <si>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</si>
  <si>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</si>
  <si>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</si>
  <si>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</si>
  <si>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</si>
  <si>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</si>
  <si>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</si>
  <si>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</si>
  <si>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</si>
  <si>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</si>
  <si>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</si>
  <si>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</si>
  <si>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</si>
  <si>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</si>
  <si>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</si>
  <si>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</si>
  <si>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</si>
  <si>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</si>
  <si>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</si>
  <si>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</si>
  <si>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</si>
  <si>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</si>
  <si>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</si>
  <si>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</si>
  <si>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</si>
  <si>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</si>
  <si>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</si>
  <si>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</si>
  <si>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</si>
  <si>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</si>
  <si>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</si>
  <si>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</si>
  <si>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</si>
  <si>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</si>
  <si>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</si>
  <si>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</si>
  <si>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</si>
  <si>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</si>
  <si>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</si>
  <si>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</si>
  <si>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</si>
  <si>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</si>
  <si>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</si>
  <si>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</si>
  <si>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</si>
  <si>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</si>
  <si>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</si>
  <si>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</si>
  <si>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</si>
  <si>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</si>
  <si>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</si>
  <si>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</si>
  <si>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</si>
  <si>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</si>
  <si>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</si>
  <si>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</si>
  <si>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</si>
  <si>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</si>
  <si>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</si>
  <si>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</si>
  <si>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</si>
  <si>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</si>
  <si>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</si>
  <si>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</si>
  <si>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</si>
  <si>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</si>
  <si>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</si>
  <si>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</si>
  <si>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</si>
  <si>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</si>
  <si>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</si>
  <si>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</si>
  <si>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</si>
  <si>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</si>
  <si>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</si>
  <si>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</si>
  <si>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</si>
  <si>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</si>
  <si>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</si>
  <si>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</si>
  <si>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</si>
  <si>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</si>
  <si>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</si>
  <si>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</si>
  <si>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</si>
  <si>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</si>
  <si>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</si>
  <si>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</si>
  <si>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</si>
  <si>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</si>
  <si>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</si>
  <si>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</si>
  <si>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</si>
  <si>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</si>
  <si>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</si>
  <si>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</si>
  <si>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</si>
  <si>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</si>
  <si>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</si>
  <si>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</si>
  <si>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</si>
  <si>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</si>
  <si>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</si>
  <si>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</si>
  <si>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</si>
  <si>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</si>
  <si>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</si>
  <si>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</si>
  <si>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</si>
  <si>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</si>
  <si>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</si>
  <si>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</si>
  <si>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</si>
  <si>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</si>
  <si>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</si>
  <si>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</si>
  <si>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</si>
  <si>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</si>
  <si>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</si>
  <si>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</si>
  <si>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</si>
  <si>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</si>
  <si>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</si>
  <si>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</si>
  <si>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</si>
  <si>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</si>
  <si>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</si>
  <si>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</si>
  <si>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</si>
  <si>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</si>
  <si>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</si>
  <si>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</si>
  <si>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</si>
  <si>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</si>
  <si>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</si>
  <si>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</si>
  <si>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</si>
  <si>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</si>
  <si>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</si>
  <si>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</si>
  <si>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</si>
  <si>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</si>
  <si>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</si>
  <si>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</si>
  <si>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</si>
  <si>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</si>
  <si>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</si>
  <si>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</si>
  <si>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</si>
  <si>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</si>
  <si>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</si>
  <si>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</si>
  <si>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</si>
  <si>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</si>
  <si>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</si>
  <si>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</si>
  <si>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</si>
  <si>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</si>
  <si>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</si>
  <si>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</si>
  <si>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</si>
  <si>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</si>
  <si>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</si>
  <si>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</si>
  <si>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</si>
  <si>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</si>
  <si>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</si>
  <si>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</si>
  <si>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</si>
  <si>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</si>
  <si>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</si>
  <si>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</si>
  <si>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</si>
  <si>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</si>
  <si>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</si>
  <si>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</si>
  <si>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</si>
  <si>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</si>
  <si>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</si>
  <si>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</si>
  <si>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</si>
  <si>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</si>
  <si>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</si>
  <si>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</si>
  <si>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</si>
  <si>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</si>
  <si>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</si>
  <si>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</si>
  <si>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</si>
  <si>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</si>
  <si>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</si>
  <si>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</si>
  <si>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</si>
  <si>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</si>
  <si>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</si>
  <si>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</si>
  <si>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</si>
  <si>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</si>
  <si>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</si>
  <si>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</si>
  <si>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</si>
  <si>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</si>
  <si>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</si>
  <si>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</si>
  <si>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</si>
  <si>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</si>
  <si>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</si>
  <si>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</si>
  <si>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</si>
  <si>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</si>
  <si>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</si>
  <si>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</si>
  <si>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</si>
  <si>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</si>
  <si>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</si>
  <si>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</si>
  <si>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</si>
  <si>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</si>
  <si>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</si>
  <si>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</si>
  <si>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</si>
  <si>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</si>
  <si>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</si>
  <si>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</si>
  <si>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</si>
  <si>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</si>
  <si>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</si>
  <si>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</si>
  <si>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</si>
  <si>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</si>
  <si>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</si>
  <si>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</si>
  <si>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</si>
  <si>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</si>
  <si>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</si>
  <si>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</si>
  <si>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</si>
  <si>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</si>
  <si>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</si>
  <si>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</si>
  <si>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</si>
  <si>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</si>
  <si>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</si>
  <si>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</si>
  <si>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</si>
  <si>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</si>
  <si>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</si>
  <si>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</si>
  <si>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</si>
  <si>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</si>
  <si>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</si>
  <si>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</si>
  <si>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</si>
  <si>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</si>
  <si>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</si>
  <si>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</si>
  <si>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</si>
  <si>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</si>
  <si>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</si>
  <si>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</si>
  <si>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</si>
  <si>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</si>
  <si>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</si>
  <si>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</si>
  <si>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</si>
  <si>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</si>
  <si>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</si>
  <si>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</si>
  <si>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</si>
  <si>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</si>
  <si>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</si>
  <si>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</si>
  <si>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</si>
  <si>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</si>
  <si>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</si>
  <si>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</si>
  <si>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</si>
  <si>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</si>
  <si>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</si>
  <si>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</si>
  <si>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</si>
  <si>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</si>
  <si>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</si>
  <si>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</si>
  <si>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</si>
  <si>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</si>
  <si>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</si>
  <si>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</si>
  <si>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</si>
  <si>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</si>
  <si>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</si>
  <si>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</si>
  <si>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</si>
  <si>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</si>
  <si>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</si>
  <si>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</si>
  <si>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</si>
  <si>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</si>
  <si>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</si>
  <si>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</si>
  <si>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</si>
  <si>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</si>
  <si>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</si>
  <si>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</si>
  <si>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</si>
  <si>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</si>
  <si>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</si>
  <si>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</si>
  <si>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</si>
  <si>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</si>
  <si>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</si>
  <si>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</si>
  <si>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</si>
  <si>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</si>
  <si>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</si>
  <si>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</si>
  <si>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</si>
  <si>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</si>
  <si>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</si>
  <si>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</si>
  <si>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</si>
  <si>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</si>
  <si>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</si>
  <si>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</si>
  <si>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</si>
  <si>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</si>
  <si>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</si>
  <si>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</si>
  <si>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</si>
  <si>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</si>
  <si>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</si>
  <si>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</si>
  <si>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</si>
  <si>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</si>
  <si>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</si>
  <si>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</si>
  <si>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</si>
  <si>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</si>
  <si>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</si>
  <si>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</si>
  <si>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</si>
  <si>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</si>
  <si>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</si>
  <si>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</si>
  <si>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</si>
  <si>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</si>
  <si>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</si>
  <si>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</si>
  <si>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</si>
  <si>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</si>
  <si>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</si>
  <si>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</si>
  <si>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</si>
  <si>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</si>
  <si>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</si>
  <si>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</si>
  <si>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</si>
  <si>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</si>
  <si>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</si>
  <si>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</si>
  <si>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</si>
  <si>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</si>
  <si>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</si>
  <si>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</si>
  <si>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</si>
  <si>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</si>
  <si>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</si>
  <si>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</si>
  <si>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</si>
  <si>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</si>
  <si>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</si>
  <si>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</si>
  <si>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</si>
  <si>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</si>
  <si>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</si>
  <si>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</si>
  <si>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</si>
  <si>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</si>
  <si>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</si>
  <si>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</si>
  <si>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</si>
  <si>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</si>
  <si>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</si>
  <si>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</si>
  <si>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</si>
  <si>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</si>
  <si>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</si>
  <si>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</si>
  <si>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</si>
  <si>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</si>
  <si>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</si>
  <si>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</si>
  <si>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</si>
  <si>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</si>
  <si>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</si>
  <si>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</si>
  <si>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</si>
  <si>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</si>
  <si>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</si>
  <si>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</si>
  <si>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</si>
  <si>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</si>
  <si>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</si>
  <si>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</si>
  <si>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</si>
  <si>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</si>
  <si>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</si>
  <si>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</si>
  <si>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</si>
  <si>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</si>
  <si>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</si>
  <si>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</si>
  <si>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</si>
  <si>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</si>
  <si>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</si>
  <si>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</si>
  <si>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</si>
  <si>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</si>
  <si>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</si>
  <si>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</si>
  <si>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</si>
  <si>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</si>
  <si>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</si>
  <si>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</si>
  <si>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</si>
  <si>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</si>
  <si>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</si>
  <si>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</si>
  <si>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</si>
  <si>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</si>
  <si>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</si>
  <si>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</si>
  <si>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</si>
  <si>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</si>
  <si>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</si>
  <si>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</si>
  <si>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</si>
  <si>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</si>
  <si>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</si>
  <si>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</si>
  <si>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</si>
  <si>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</si>
  <si>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</si>
  <si>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</si>
  <si>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</si>
  <si>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</si>
  <si>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</si>
  <si>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</si>
  <si>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</si>
  <si>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</si>
  <si>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</si>
  <si>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</si>
  <si>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</si>
  <si>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</si>
  <si>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</si>
  <si>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</si>
  <si>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</si>
  <si>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</si>
  <si>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</si>
  <si>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</si>
  <si>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</si>
  <si>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</si>
  <si>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</si>
  <si>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</si>
  <si>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</si>
  <si>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</si>
  <si>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</si>
  <si>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</si>
  <si>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</si>
  <si>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</si>
  <si>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</si>
  <si>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</si>
  <si>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</si>
  <si>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</si>
  <si>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</si>
  <si>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</si>
  <si>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</si>
  <si>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</si>
  <si>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</si>
  <si>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</si>
  <si>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</si>
  <si>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</si>
  <si>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</si>
  <si>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</si>
  <si>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</si>
  <si>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</si>
  <si>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</si>
  <si>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</si>
  <si>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</si>
  <si>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</si>
  <si>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</si>
  <si>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</si>
  <si>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</si>
  <si>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</si>
  <si>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</si>
  <si>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</si>
  <si>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</si>
  <si>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</si>
  <si>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</si>
  <si>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</si>
  <si>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</si>
  <si>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</si>
  <si>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</si>
  <si>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</si>
  <si>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</si>
  <si>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</si>
  <si>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</si>
  <si>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</si>
  <si>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</si>
  <si>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</si>
  <si>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</si>
  <si>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</si>
  <si>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</si>
  <si>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</si>
  <si>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</si>
  <si>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</si>
  <si>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</si>
  <si>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</si>
  <si>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</si>
  <si>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</si>
  <si>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</si>
  <si>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</si>
  <si>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</si>
  <si>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</si>
  <si>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</si>
  <si>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</si>
  <si>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</si>
  <si>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</si>
  <si>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</si>
  <si>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</si>
  <si>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</si>
  <si>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</si>
  <si>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</si>
  <si>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</si>
  <si>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</si>
  <si>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</si>
  <si>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</si>
  <si>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</si>
  <si>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</si>
  <si>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</si>
  <si>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</si>
  <si>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</si>
  <si>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</si>
  <si>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</si>
  <si>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</si>
  <si>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</si>
  <si>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</si>
  <si>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</si>
  <si>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</si>
  <si>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</si>
  <si>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</si>
  <si>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</si>
  <si>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</si>
  <si>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</si>
  <si>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</si>
  <si>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</si>
  <si>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</si>
  <si>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</si>
  <si>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</si>
  <si>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</si>
  <si>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</si>
  <si>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</si>
  <si>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</si>
  <si>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</si>
  <si>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</si>
  <si>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</si>
  <si>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</si>
  <si>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</si>
  <si>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</si>
  <si>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</si>
  <si>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</si>
  <si>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</si>
  <si>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</si>
  <si>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</si>
  <si>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</si>
  <si>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</si>
  <si>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</si>
  <si>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</si>
  <si>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</si>
  <si>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</si>
  <si>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</si>
  <si>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</si>
  <si>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</si>
  <si>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</si>
  <si>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</si>
  <si>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</si>
  <si>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</si>
  <si>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</si>
  <si>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</si>
  <si>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</si>
  <si>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</si>
  <si>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</si>
  <si>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</si>
  <si>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</si>
  <si>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</si>
  <si>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</si>
  <si>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</si>
  <si>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</si>
  <si>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</si>
  <si>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</si>
  <si>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</si>
  <si>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</si>
  <si>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</si>
  <si>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</si>
  <si>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</si>
  <si>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</si>
  <si>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</si>
  <si>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</si>
  <si>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</si>
  <si>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</si>
  <si>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</si>
  <si>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</si>
  <si>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</si>
  <si>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</si>
  <si>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</si>
  <si>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</si>
  <si>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</si>
  <si>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</si>
  <si>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</si>
  <si>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</si>
  <si>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</si>
  <si>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</si>
  <si>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</si>
  <si>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</si>
  <si>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</si>
  <si>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</si>
  <si>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</si>
  <si>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</si>
  <si>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</si>
  <si>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</si>
  <si>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</si>
  <si>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</si>
  <si>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</si>
  <si>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</si>
  <si>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</si>
  <si>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</si>
  <si>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</si>
  <si>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</si>
  <si>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</si>
  <si>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</si>
  <si>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</si>
  <si>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</si>
  <si>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</si>
  <si>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</si>
  <si>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</si>
  <si>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</si>
  <si>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</si>
  <si>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</si>
  <si>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</si>
  <si>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</si>
  <si>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</si>
  <si>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</si>
  <si>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</si>
  <si>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</si>
  <si>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</si>
  <si>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</si>
  <si>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</si>
  <si>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</si>
  <si>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</si>
  <si>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</si>
  <si>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</si>
  <si>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</si>
  <si>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</si>
  <si>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</si>
  <si>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</si>
  <si>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</si>
  <si>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</si>
  <si>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</si>
  <si>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</si>
  <si>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</si>
  <si>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</si>
  <si>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</si>
  <si>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</si>
  <si>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</si>
  <si>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</si>
  <si>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</si>
  <si>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</si>
  <si>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</si>
  <si>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</si>
  <si>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</si>
  <si>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</si>
  <si>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</si>
  <si>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</si>
  <si>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</si>
  <si>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</si>
  <si>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</si>
  <si>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</si>
  <si>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</si>
  <si>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</si>
  <si>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</si>
  <si>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</si>
  <si>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</si>
  <si>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</si>
  <si>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</si>
  <si>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</si>
  <si>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</si>
  <si>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</si>
  <si>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</si>
  <si>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</si>
  <si>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</si>
  <si>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</si>
  <si>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</si>
  <si>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</si>
  <si>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</si>
  <si>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</si>
  <si>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</si>
  <si>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</si>
  <si>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</si>
  <si>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</si>
  <si>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</si>
  <si>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</si>
  <si>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</si>
  <si>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</si>
  <si>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</si>
  <si>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</si>
  <si>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</si>
  <si>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</si>
  <si>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</si>
  <si>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</si>
  <si>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</si>
  <si>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</si>
  <si>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</si>
  <si>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</si>
  <si>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</si>
  <si>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</si>
  <si>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</si>
  <si>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</si>
  <si>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</si>
  <si>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</si>
  <si>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</si>
  <si>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</si>
  <si>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</si>
  <si>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</si>
  <si>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</si>
  <si>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</si>
  <si>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</si>
  <si>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</si>
  <si>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</si>
  <si>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</si>
  <si>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</si>
  <si>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</si>
  <si>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</si>
  <si>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</si>
  <si>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</si>
  <si>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</si>
  <si>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</si>
  <si>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</si>
  <si>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</si>
  <si>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</si>
  <si>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</si>
  <si>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</si>
  <si>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</si>
  <si>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</si>
  <si>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</si>
  <si>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</si>
  <si>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</si>
  <si>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</si>
  <si>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</si>
  <si>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</si>
  <si>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</si>
  <si>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</si>
  <si>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</si>
  <si>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</si>
  <si>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</si>
  <si>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</si>
  <si>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</si>
  <si>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</si>
  <si>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</si>
  <si>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</si>
  <si>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</si>
  <si>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</si>
  <si>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</si>
  <si>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</si>
  <si>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</si>
  <si>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</si>
  <si>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</si>
  <si>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</si>
  <si>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</si>
  <si>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</si>
  <si>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</si>
  <si>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</si>
  <si>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</si>
  <si>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</si>
  <si>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</si>
  <si>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</si>
  <si>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</si>
  <si>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</si>
  <si>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</si>
  <si>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</si>
  <si>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</si>
  <si>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</si>
  <si>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</si>
  <si>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</si>
  <si>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</si>
  <si>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</si>
  <si>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</si>
  <si>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</si>
  <si>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</si>
  <si>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</si>
  <si>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</si>
  <si>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</si>
  <si>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</si>
  <si>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</si>
  <si>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</si>
  <si>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</si>
  <si>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</si>
  <si>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</si>
  <si>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</si>
  <si>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</si>
  <si>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</si>
  <si>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</si>
  <si>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</si>
  <si>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</si>
  <si>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</si>
  <si>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</si>
  <si>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</si>
  <si>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</si>
  <si>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</si>
  <si>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</si>
  <si>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</si>
  <si>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</si>
  <si>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</si>
  <si>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</si>
  <si>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</si>
  <si>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</si>
  <si>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</si>
  <si>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</si>
  <si>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</si>
  <si>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</si>
  <si>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</si>
  <si>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</si>
  <si>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</si>
  <si>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</si>
  <si>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</si>
  <si>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</si>
  <si>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</si>
  <si>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</si>
  <si>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</si>
  <si>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</si>
  <si>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</si>
  <si>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</si>
  <si>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</si>
  <si>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</si>
  <si>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</si>
  <si>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</si>
  <si>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</si>
  <si>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</si>
  <si>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</si>
  <si>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</si>
  <si>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</si>
  <si>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</si>
  <si>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</si>
  <si>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</si>
  <si>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</si>
  <si>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</si>
  <si>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</si>
  <si>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</si>
  <si>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</si>
  <si>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</si>
  <si>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</si>
  <si>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</si>
  <si>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</si>
  <si>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</si>
  <si>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</si>
  <si>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</si>
  <si>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</si>
  <si>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</si>
  <si>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</si>
  <si>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</si>
  <si>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</si>
  <si>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</si>
  <si>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</si>
  <si>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</si>
  <si>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</si>
  <si>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</si>
  <si>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</si>
  <si>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</si>
  <si>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</si>
  <si>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</si>
  <si>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</si>
  <si>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</si>
  <si>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</si>
  <si>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</si>
  <si>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</si>
  <si>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</si>
  <si>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</si>
  <si>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</si>
  <si>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</si>
  <si>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</si>
  <si>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</si>
  <si>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</si>
  <si>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</si>
  <si>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</si>
  <si>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</si>
  <si>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</si>
  <si>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</si>
  <si>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</si>
  <si>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</si>
  <si>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</si>
  <si>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</si>
  <si>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</si>
  <si>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</si>
  <si>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</si>
  <si>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</si>
  <si>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</si>
  <si>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</si>
  <si>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</si>
  <si>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</si>
  <si>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</si>
  <si>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</si>
  <si>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</si>
  <si>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</si>
  <si>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</si>
  <si>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</si>
  <si>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</si>
  <si>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</si>
  <si>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</si>
  <si>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</si>
  <si>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</si>
  <si>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</si>
  <si>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</si>
  <si>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</si>
  <si>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</si>
  <si>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</si>
  <si>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</si>
  <si>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</si>
  <si>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</si>
  <si>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</si>
  <si>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</si>
  <si>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</si>
  <si>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</si>
  <si>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</si>
  <si>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</si>
  <si>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</si>
  <si>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</si>
  <si>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</si>
  <si>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</si>
  <si>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</si>
  <si>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</si>
  <si>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</si>
  <si>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</si>
  <si>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</si>
  <si>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</si>
  <si>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</si>
  <si>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</si>
  <si>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</si>
  <si>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</si>
  <si>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</si>
  <si>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</si>
  <si>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</si>
  <si>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</si>
  <si>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</si>
  <si>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</si>
  <si>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</si>
  <si>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</si>
  <si>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</si>
  <si>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</si>
  <si>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</si>
  <si>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</si>
  <si>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</si>
  <si>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</si>
  <si>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</si>
  <si>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</si>
  <si>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</si>
  <si>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</si>
  <si>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</si>
  <si>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</si>
  <si>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</si>
  <si>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</si>
  <si>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</si>
  <si>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</si>
  <si>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</si>
  <si>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</si>
  <si>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</si>
  <si>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</si>
  <si>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</si>
  <si>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</si>
  <si>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</si>
  <si>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</si>
  <si>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</si>
  <si>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</si>
  <si>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</si>
  <si>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</si>
  <si>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</si>
  <si>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</si>
  <si>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</si>
  <si>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</si>
  <si>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</si>
  <si>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</si>
  <si>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</si>
  <si>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</si>
  <si>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</si>
  <si>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</si>
  <si>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</si>
  <si>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</si>
  <si>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</si>
  <si>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</si>
  <si>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</si>
  <si>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</si>
  <si>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</si>
  <si>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</si>
  <si>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</si>
  <si>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</si>
  <si>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</si>
  <si>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</si>
  <si>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</si>
  <si>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</si>
  <si>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</si>
  <si>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</si>
  <si>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</si>
  <si>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</si>
  <si>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</si>
  <si>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</si>
  <si>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</si>
  <si>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</si>
  <si>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</si>
  <si>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</si>
  <si>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</si>
  <si>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</si>
  <si>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</si>
  <si>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</si>
  <si>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</si>
  <si>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</si>
  <si>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</si>
  <si>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</si>
  <si>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</si>
  <si>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</si>
  <si>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</si>
  <si>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</si>
  <si>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</si>
  <si>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</si>
  <si>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</si>
  <si>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</si>
  <si>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</si>
  <si>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</si>
  <si>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</si>
  <si>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</si>
  <si>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</si>
  <si>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</si>
  <si>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</si>
  <si>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</si>
  <si>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</si>
  <si>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</si>
  <si>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</si>
  <si>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</si>
  <si>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</si>
  <si>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</si>
  <si>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</si>
  <si>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</si>
  <si>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</si>
  <si>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</si>
  <si>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</si>
  <si>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</si>
  <si>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</si>
  <si>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</si>
  <si>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</si>
  <si>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</si>
  <si>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</si>
  <si>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</si>
  <si>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</si>
  <si>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</si>
  <si>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</si>
  <si>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</si>
  <si>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</si>
  <si>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</si>
  <si>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</si>
  <si>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</si>
  <si>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</si>
  <si>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</si>
  <si>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</si>
  <si>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</si>
  <si>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</si>
  <si>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</si>
  <si>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</si>
  <si>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</si>
  <si>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</si>
  <si>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</si>
  <si>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</si>
  <si>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</si>
  <si>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</si>
  <si>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</si>
  <si>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</si>
  <si>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</si>
  <si>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</si>
  <si>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</si>
  <si>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</si>
  <si>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</si>
  <si>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</si>
  <si>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</si>
  <si>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</si>
  <si>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</si>
  <si>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</si>
  <si>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</si>
  <si>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</si>
  <si>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</si>
  <si>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</si>
  <si>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</si>
  <si>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</si>
  <si>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</si>
  <si>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</si>
  <si>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</si>
  <si>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</si>
  <si>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</si>
  <si>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</si>
  <si>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</si>
  <si>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</si>
  <si>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</si>
  <si>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</si>
  <si>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</si>
  <si>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</si>
  <si>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</si>
  <si>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</si>
  <si>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</si>
  <si>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</si>
  <si>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</si>
  <si>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</si>
  <si>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</si>
  <si>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</si>
  <si>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</si>
  <si>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</si>
  <si>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</si>
  <si>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</si>
  <si>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</si>
  <si>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</si>
  <si>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</si>
  <si>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</si>
  <si>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</si>
  <si>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</si>
  <si>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</si>
  <si>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</si>
  <si>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</si>
  <si>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</si>
  <si>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</si>
  <si>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</si>
  <si>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</si>
  <si>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</si>
  <si>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</si>
  <si>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</si>
  <si>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</si>
  <si>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</si>
  <si>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</si>
  <si>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</si>
  <si>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</si>
  <si>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</si>
  <si>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</si>
  <si>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</si>
  <si>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</si>
  <si>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</si>
  <si>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</si>
  <si>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</si>
  <si>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</si>
  <si>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</si>
  <si>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</si>
  <si>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</si>
  <si>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</si>
  <si>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</si>
  <si>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</si>
  <si>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</si>
  <si>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</si>
  <si>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</si>
  <si>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</si>
  <si>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</si>
  <si>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</si>
  <si>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</si>
  <si>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</si>
  <si>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</si>
  <si>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</si>
  <si>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</si>
  <si>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</si>
  <si>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</si>
  <si>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</si>
  <si>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</si>
  <si>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</si>
  <si>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</si>
  <si>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</si>
  <si>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</si>
  <si>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</si>
  <si>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</si>
  <si>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</si>
  <si>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</si>
  <si>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</si>
  <si>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</si>
  <si>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</si>
  <si>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</si>
  <si>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</si>
  <si>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</si>
  <si>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</si>
  <si>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</si>
  <si>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</si>
  <si>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</si>
  <si>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</si>
  <si>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</si>
  <si>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</si>
  <si>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</si>
  <si>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</si>
  <si>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</si>
  <si>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</si>
  <si>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</si>
  <si>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</si>
  <si>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</si>
  <si>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</si>
  <si>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</si>
  <si>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</si>
  <si>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</si>
  <si>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</si>
  <si>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</si>
  <si>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</si>
  <si>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</si>
  <si>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</si>
  <si>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</si>
  <si>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</si>
  <si>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</si>
  <si>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</si>
  <si>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</si>
  <si>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</si>
  <si>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</si>
  <si>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</si>
  <si>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</si>
  <si>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</si>
  <si>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</si>
  <si>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</si>
  <si>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</si>
  <si>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</si>
  <si>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</si>
  <si>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</si>
  <si>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</si>
  <si>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</si>
  <si>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</si>
  <si>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</si>
  <si>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</si>
  <si>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</si>
  <si>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</si>
  <si>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</si>
  <si>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</si>
  <si>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</si>
  <si>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</si>
  <si>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</si>
  <si>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</si>
  <si>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</si>
  <si>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</si>
  <si>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</si>
  <si>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</si>
  <si>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</si>
  <si>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</si>
  <si>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</si>
  <si>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</si>
  <si>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</si>
  <si>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</si>
  <si>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</si>
  <si>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</si>
  <si>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</si>
  <si>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</si>
  <si>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</si>
  <si>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</si>
  <si>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</si>
  <si>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</si>
  <si>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</si>
  <si>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</si>
  <si>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</si>
  <si>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</si>
  <si>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</si>
  <si>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</si>
  <si>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</si>
  <si>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</si>
  <si>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</si>
  <si>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</si>
  <si>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</si>
  <si>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</si>
  <si>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</si>
  <si>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</si>
  <si>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</si>
  <si>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</si>
  <si>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</si>
  <si>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</si>
  <si>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</si>
  <si>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</si>
  <si>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</si>
  <si>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</si>
  <si>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</si>
  <si>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</si>
  <si>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</si>
  <si>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</si>
  <si>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</si>
  <si>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</si>
  <si>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</si>
  <si>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</si>
  <si>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</si>
  <si>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</si>
  <si>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</si>
  <si>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</si>
  <si>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</si>
  <si>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</si>
  <si>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</si>
  <si>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</si>
  <si>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</si>
  <si>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</si>
  <si>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</si>
  <si>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</si>
  <si>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</si>
  <si>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</si>
  <si>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</si>
  <si>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</si>
  <si>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</si>
  <si>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</si>
  <si>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</si>
  <si>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</si>
  <si>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</si>
  <si>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</si>
  <si>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</si>
  <si>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</si>
  <si>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</si>
  <si>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</si>
  <si>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</si>
  <si>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</si>
  <si>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</si>
  <si>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</si>
  <si>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</si>
  <si>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</si>
  <si>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</si>
  <si>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</si>
  <si>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</si>
  <si>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</si>
  <si>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</si>
  <si>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</si>
  <si>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</si>
  <si>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</si>
  <si>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</si>
  <si>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</si>
  <si>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</si>
  <si>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</si>
  <si>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</si>
  <si>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</si>
  <si>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</si>
  <si>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</si>
  <si>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</si>
  <si>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</si>
  <si>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</si>
  <si>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</si>
  <si>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</si>
  <si>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</si>
  <si>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</si>
  <si>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</si>
  <si>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</si>
  <si>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</si>
  <si>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</si>
  <si>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</si>
  <si>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</si>
  <si>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</si>
  <si>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</si>
  <si>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</si>
  <si>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</si>
  <si>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</si>
  <si>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</si>
  <si>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</si>
  <si>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</si>
  <si>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</si>
  <si>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</si>
  <si>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</si>
  <si>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</si>
  <si>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</si>
  <si>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</si>
  <si>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</si>
  <si>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</si>
  <si>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</si>
  <si>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</si>
  <si>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</si>
  <si>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</si>
  <si>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</si>
  <si>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</si>
  <si>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</si>
  <si>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</si>
  <si>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</si>
  <si>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</si>
  <si>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</si>
  <si>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</si>
  <si>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</si>
  <si>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</si>
  <si>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</si>
  <si>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</si>
  <si>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</si>
  <si>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</si>
  <si>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</si>
  <si>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</si>
  <si>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</si>
  <si>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</si>
  <si>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</si>
  <si>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</si>
  <si>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</si>
  <si>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</si>
  <si>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</si>
  <si>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</si>
  <si>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</si>
  <si>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</si>
  <si>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</si>
  <si>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</si>
  <si>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</si>
  <si>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</si>
  <si>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</si>
  <si>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</si>
  <si>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</si>
  <si>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</si>
  <si>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</si>
  <si>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</si>
  <si>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</si>
  <si>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</si>
  <si>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</si>
  <si>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</si>
  <si>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</si>
  <si>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</si>
  <si>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</si>
  <si>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</si>
  <si>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</si>
  <si>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</si>
  <si>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</si>
  <si>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</si>
  <si>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</si>
  <si>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</si>
  <si>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</si>
  <si>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</si>
  <si>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</si>
  <si>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</si>
  <si>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</si>
  <si>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</si>
  <si>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</si>
  <si>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</si>
  <si>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</si>
  <si>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</si>
  <si>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</si>
  <si>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</si>
  <si>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</si>
  <si>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</si>
  <si>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</si>
  <si>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</si>
  <si>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</si>
  <si>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</si>
  <si>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</si>
  <si>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</si>
  <si>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</si>
  <si>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</si>
  <si>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</si>
  <si>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</si>
  <si>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</si>
  <si>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</si>
  <si>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</si>
  <si>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</si>
  <si>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</si>
  <si>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</si>
  <si>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</si>
  <si>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</si>
  <si>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</si>
  <si>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</si>
  <si>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</si>
  <si>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</si>
  <si>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</si>
  <si>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</si>
  <si>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</si>
  <si>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</si>
  <si>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</si>
  <si>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</si>
  <si>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</si>
  <si>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</si>
  <si>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</si>
  <si>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</si>
  <si>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</si>
  <si>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</si>
  <si>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</si>
  <si>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</si>
  <si>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</si>
  <si>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</si>
  <si>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</si>
  <si>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</si>
  <si>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</si>
  <si>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</si>
  <si>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</si>
  <si>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</si>
  <si>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</si>
  <si>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</si>
  <si>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</si>
  <si>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</si>
  <si>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</si>
  <si>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</si>
  <si>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</si>
  <si>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</si>
  <si>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</si>
  <si>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</si>
  <si>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</si>
  <si>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</si>
  <si>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</si>
  <si>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</si>
  <si>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</si>
  <si>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</si>
  <si>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</si>
  <si>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</si>
  <si>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</si>
  <si>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</si>
  <si>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</si>
  <si>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</si>
  <si>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</si>
  <si>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</si>
  <si>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</si>
  <si>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</si>
  <si>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</si>
  <si>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</si>
  <si>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</si>
  <si>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</si>
  <si>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</si>
  <si>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</si>
  <si>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</si>
  <si>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</si>
  <si>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</si>
  <si>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</si>
  <si>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</si>
  <si>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</si>
  <si>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</si>
  <si>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</si>
  <si>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</si>
  <si>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</si>
  <si>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</si>
  <si>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</si>
  <si>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</si>
  <si>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</si>
  <si>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</si>
  <si>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</si>
  <si>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</si>
  <si>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</si>
  <si>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</si>
  <si>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</si>
  <si>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</si>
  <si>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</si>
  <si>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</si>
  <si>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</si>
  <si>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</si>
  <si>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</si>
  <si>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</si>
  <si>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</si>
  <si>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</si>
  <si>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</si>
  <si>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</si>
  <si>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</si>
  <si>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</si>
  <si>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</si>
  <si>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</si>
  <si>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</si>
  <si>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</si>
  <si>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</si>
  <si>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</si>
  <si>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</si>
  <si>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</si>
  <si>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</si>
  <si>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</si>
  <si>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</si>
  <si>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</si>
  <si>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</si>
  <si>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</si>
  <si>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</si>
  <si>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</si>
  <si>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</si>
  <si>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</si>
  <si>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</si>
  <si>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</si>
  <si>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</si>
  <si>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</si>
  <si>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</si>
  <si>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</si>
  <si>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</si>
  <si>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</si>
  <si>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</si>
  <si>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</si>
  <si>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</si>
  <si>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</si>
  <si>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</si>
  <si>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</si>
  <si>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</si>
  <si>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</si>
  <si>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</si>
  <si>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</si>
  <si>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</si>
  <si>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</si>
  <si>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</si>
  <si>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</si>
  <si>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</si>
  <si>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</si>
  <si>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</si>
  <si>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</si>
  <si>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</si>
  <si>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</si>
  <si>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</si>
  <si>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</si>
  <si>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</si>
  <si>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</si>
  <si>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</si>
  <si>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</si>
  <si>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</si>
  <si>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</si>
  <si>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</si>
  <si>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</si>
  <si>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</si>
  <si>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</si>
  <si>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</si>
  <si>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</si>
  <si>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</si>
  <si>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</si>
  <si>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</si>
  <si>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</si>
  <si>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</si>
  <si>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</si>
  <si>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</si>
  <si>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</si>
  <si>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</si>
  <si>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</si>
  <si>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</si>
  <si>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</si>
  <si>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</si>
  <si>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</si>
  <si>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</si>
  <si>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</si>
  <si>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</si>
  <si>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</si>
  <si>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</si>
  <si>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</si>
  <si>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</si>
  <si>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</si>
  <si>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</si>
  <si>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</si>
  <si>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</si>
  <si>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</si>
  <si>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</si>
  <si>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</si>
  <si>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</si>
  <si>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</si>
  <si>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</si>
  <si>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</si>
  <si>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</si>
  <si>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</si>
  <si>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</si>
  <si>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</si>
  <si>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</si>
  <si>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</si>
  <si>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</si>
  <si>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</si>
  <si>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</si>
  <si>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</si>
  <si>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</si>
  <si>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</si>
  <si>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</si>
  <si>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</si>
  <si>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</si>
  <si>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</si>
  <si>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</si>
  <si>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</si>
  <si>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</si>
  <si>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</si>
  <si>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</si>
  <si>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</si>
  <si>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</si>
  <si>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</si>
  <si>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</si>
  <si>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</si>
  <si>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</si>
  <si>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</si>
  <si>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</si>
  <si>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</si>
  <si>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</si>
  <si>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</si>
  <si>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</si>
  <si>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</si>
  <si>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</si>
  <si>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</si>
  <si>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</si>
  <si>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</si>
  <si>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</si>
  <si>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</si>
  <si>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</si>
  <si>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</si>
  <si>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</si>
  <si>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</si>
  <si>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</si>
  <si>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</si>
  <si>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</si>
  <si>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</si>
  <si>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</si>
  <si>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</si>
  <si>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</si>
  <si>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</si>
  <si>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</si>
  <si>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</si>
  <si>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</si>
  <si>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</si>
  <si>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</si>
  <si>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</si>
  <si>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</si>
  <si>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</si>
  <si>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</si>
  <si>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</si>
  <si>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</si>
  <si>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</si>
  <si>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</si>
  <si>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</si>
  <si>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</si>
  <si>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</si>
  <si>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</si>
  <si>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</si>
  <si>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</si>
  <si>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</si>
  <si>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</si>
  <si>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</si>
  <si>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</si>
  <si>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</si>
  <si>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</si>
  <si>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</si>
  <si>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</si>
  <si>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</si>
  <si>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</si>
  <si>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</si>
  <si>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</si>
  <si>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</si>
  <si>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</si>
  <si>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</si>
  <si>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</si>
  <si>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</si>
  <si>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</si>
  <si>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</si>
  <si>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</si>
  <si>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</si>
  <si>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</si>
  <si>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</si>
  <si>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</si>
  <si>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</si>
  <si>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</si>
  <si>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</si>
  <si>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</si>
  <si>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</si>
  <si>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</si>
  <si>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</si>
  <si>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</si>
  <si>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</si>
  <si>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</si>
  <si>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</si>
  <si>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</si>
  <si>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</si>
  <si>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</si>
  <si>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</si>
  <si>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</si>
  <si>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</si>
  <si>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</si>
  <si>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</si>
  <si>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</si>
  <si>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</si>
  <si>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</si>
  <si>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</si>
  <si>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</si>
  <si>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</si>
  <si>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</si>
  <si>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</si>
  <si>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</si>
  <si>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</si>
  <si>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</si>
  <si>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</si>
  <si>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</si>
  <si>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</si>
  <si>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</si>
  <si>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</si>
  <si>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</si>
  <si>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</si>
  <si>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</si>
  <si>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</si>
  <si>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</si>
  <si>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</si>
  <si>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</si>
  <si>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</si>
  <si>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</si>
  <si>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</si>
  <si>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</si>
  <si>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</si>
  <si>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</si>
  <si>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</si>
  <si>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</si>
  <si>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</si>
  <si>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</si>
  <si>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</si>
  <si>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</si>
  <si>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</si>
  <si>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</si>
  <si>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</si>
  <si>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</si>
  <si>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</si>
  <si>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</si>
  <si>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</si>
  <si>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</si>
  <si>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</si>
  <si>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</si>
  <si>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</si>
  <si>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</si>
  <si>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</si>
  <si>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</si>
  <si>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</si>
  <si>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</si>
  <si>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</si>
  <si>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</si>
  <si>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</si>
  <si>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</si>
  <si>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</si>
  <si>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</si>
  <si>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</si>
  <si>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</si>
  <si>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</si>
  <si>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</si>
  <si>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</si>
  <si>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</si>
  <si>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</si>
  <si>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</si>
  <si>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</si>
  <si>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</si>
  <si>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</si>
  <si>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</si>
  <si>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</si>
  <si>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</si>
  <si>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</si>
  <si>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</si>
  <si>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</si>
  <si>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</si>
  <si>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</si>
  <si>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</si>
  <si>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</si>
  <si>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</si>
  <si>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</si>
  <si>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</si>
  <si>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</si>
  <si>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</si>
  <si>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</si>
  <si>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</si>
  <si>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</si>
  <si>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</si>
  <si>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</si>
  <si>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</si>
  <si>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</si>
  <si>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</si>
  <si>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</si>
  <si>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</si>
  <si>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</si>
  <si>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</si>
  <si>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</si>
  <si>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</si>
  <si>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</si>
  <si>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</si>
  <si>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</si>
  <si>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</si>
  <si>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</si>
  <si>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</si>
  <si>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</si>
  <si>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</si>
  <si>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</si>
  <si>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</si>
  <si>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</si>
  <si>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</si>
  <si>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</si>
  <si>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</si>
  <si>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</si>
  <si>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</si>
  <si>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</si>
  <si>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</si>
  <si>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</si>
  <si>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</si>
  <si>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</si>
  <si>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</si>
  <si>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</si>
  <si>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</si>
  <si>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</si>
  <si>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</si>
  <si>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</si>
  <si>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</si>
  <si>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</si>
  <si>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</si>
  <si>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</si>
  <si>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</si>
  <si>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</si>
  <si>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</si>
  <si>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</si>
  <si>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</si>
  <si>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</si>
  <si>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</si>
  <si>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</si>
  <si>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</si>
  <si>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</si>
  <si>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</si>
  <si>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</si>
  <si>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</si>
  <si>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</si>
  <si>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</si>
  <si>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</si>
  <si>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</si>
  <si>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</si>
  <si>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</si>
  <si>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</si>
  <si>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</si>
  <si>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</si>
  <si>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</si>
  <si>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</si>
  <si>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</si>
  <si>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</si>
  <si>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</si>
  <si>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</si>
  <si>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</si>
  <si>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</si>
  <si>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</si>
  <si>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</si>
  <si>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</si>
  <si>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</si>
  <si>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</si>
  <si>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</si>
  <si>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</si>
  <si>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</si>
  <si>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</si>
  <si>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</si>
  <si>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</si>
  <si>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</si>
  <si>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</si>
  <si>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</si>
  <si>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</si>
  <si>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</si>
  <si>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</si>
  <si>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</si>
  <si>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</si>
  <si>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</si>
  <si>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</si>
  <si>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</si>
  <si>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</si>
  <si>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</si>
  <si>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</si>
  <si>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</si>
  <si>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</si>
  <si>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</si>
  <si>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</si>
  <si>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</si>
  <si>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</si>
  <si>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</si>
  <si>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</si>
  <si>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</si>
  <si>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</si>
  <si>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</si>
  <si>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</si>
  <si>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</si>
  <si>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</si>
  <si>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</si>
  <si>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</si>
  <si>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</si>
  <si>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</si>
  <si>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</si>
  <si>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</si>
  <si>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</si>
  <si>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</si>
  <si>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</si>
  <si>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</si>
  <si>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</si>
  <si>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</si>
  <si>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</si>
  <si>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</si>
  <si>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</si>
  <si>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</si>
  <si>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</si>
  <si>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</si>
  <si>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</si>
  <si>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</si>
  <si>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</si>
  <si>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</si>
  <si>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</si>
  <si>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</si>
  <si>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</si>
  <si>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</si>
  <si>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</si>
  <si>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</si>
  <si>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</si>
  <si>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</si>
  <si>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</si>
  <si>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</si>
  <si>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</si>
  <si>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</si>
  <si>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</si>
  <si>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</si>
  <si>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</si>
  <si>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</si>
  <si>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</si>
  <si>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</si>
  <si>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</si>
  <si>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</si>
  <si>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</si>
  <si>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</si>
  <si>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</si>
  <si>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</si>
  <si>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</si>
  <si>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</si>
  <si>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</si>
  <si>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</si>
  <si>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</si>
  <si>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</si>
  <si>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</si>
  <si>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</si>
  <si>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</si>
  <si>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</si>
  <si>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</si>
  <si>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</si>
  <si>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</si>
  <si>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</si>
  <si>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</si>
  <si>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</si>
  <si>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</si>
  <si>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</si>
  <si>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</si>
  <si>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</si>
  <si>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</si>
  <si>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</si>
  <si>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</si>
  <si>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</si>
  <si>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</si>
  <si>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</si>
  <si>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</si>
  <si>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</si>
  <si>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</si>
  <si>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</si>
  <si>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</si>
  <si>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</si>
  <si>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</si>
  <si>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</si>
  <si>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</si>
  <si>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</si>
  <si>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</si>
  <si>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</si>
  <si>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</si>
  <si>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</si>
  <si>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</si>
  <si>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</si>
  <si>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</si>
  <si>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</si>
  <si>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</si>
  <si>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</si>
  <si>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</si>
  <si>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</si>
  <si>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</si>
  <si>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</si>
  <si>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</si>
  <si>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</si>
  <si>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</si>
  <si>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</si>
  <si>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</si>
  <si>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</si>
  <si>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</si>
  <si>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</si>
  <si>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</si>
  <si>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</si>
  <si>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</si>
  <si>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</si>
  <si>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</si>
  <si>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</si>
  <si>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</si>
  <si>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</si>
  <si>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</si>
  <si>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</si>
  <si>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</si>
  <si>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</si>
  <si>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</si>
  <si>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</si>
  <si>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</si>
  <si>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</si>
  <si>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</si>
  <si>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</si>
  <si>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</si>
  <si>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</si>
  <si>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</si>
  <si>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</si>
  <si>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</si>
  <si>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</si>
  <si>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</si>
  <si>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</si>
  <si>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</si>
  <si>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</si>
  <si>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</si>
  <si>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</si>
  <si>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</si>
  <si>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</si>
  <si>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</si>
  <si>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</si>
  <si>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</si>
  <si>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</si>
  <si>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</si>
  <si>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</si>
  <si>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</si>
  <si>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</si>
  <si>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</si>
  <si>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</si>
  <si>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</si>
  <si>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</si>
  <si>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</si>
  <si>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</si>
  <si>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</si>
  <si>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</si>
  <si>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</si>
  <si>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</si>
  <si>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</si>
  <si>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</si>
  <si>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</si>
  <si>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</si>
  <si>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</si>
  <si>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</si>
  <si>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</si>
  <si>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</si>
  <si>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</si>
  <si>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</si>
  <si>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</si>
  <si>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</si>
  <si>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</si>
  <si>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</si>
  <si>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</si>
  <si>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</si>
  <si>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</si>
  <si>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</si>
  <si>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</si>
  <si>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</si>
  <si>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</si>
  <si>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</si>
  <si>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</si>
  <si>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</si>
  <si>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</si>
  <si>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</si>
  <si>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</si>
  <si>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</si>
  <si>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</si>
  <si>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</si>
  <si>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</si>
  <si>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</si>
  <si>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</si>
  <si>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</si>
  <si>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</si>
  <si>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</si>
  <si>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</si>
  <si>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</si>
  <si>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</si>
  <si>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</si>
  <si>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</si>
  <si>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</si>
  <si>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</si>
  <si>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</si>
  <si>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</si>
  <si>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</si>
  <si>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</si>
  <si>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</si>
  <si>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</si>
  <si>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</si>
  <si>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</si>
  <si>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</si>
  <si>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</si>
  <si>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</si>
  <si>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</si>
  <si>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</si>
  <si>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</si>
  <si>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</si>
  <si>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</si>
  <si>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</si>
  <si>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</si>
  <si>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</si>
  <si>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</si>
  <si>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</si>
  <si>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</si>
  <si>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</si>
  <si>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</si>
  <si>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</si>
  <si>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</si>
  <si>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</si>
  <si>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</si>
  <si>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</si>
  <si>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</si>
  <si>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</si>
  <si>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</si>
  <si>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</si>
  <si>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</si>
  <si>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</si>
  <si>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</si>
  <si>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</si>
  <si>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</si>
  <si>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</si>
  <si>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</si>
  <si>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</si>
  <si>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</si>
  <si>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</si>
  <si>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</si>
  <si>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</si>
  <si>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</si>
  <si>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</si>
  <si>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</si>
  <si>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</si>
  <si>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</si>
  <si>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</si>
  <si>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</si>
  <si>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</si>
  <si>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</si>
  <si>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</si>
  <si>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</si>
  <si>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</si>
  <si>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</si>
  <si>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</si>
  <si>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</si>
  <si>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</si>
  <si>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</si>
  <si>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</si>
  <si>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</si>
  <si>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</si>
  <si>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</si>
  <si>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</si>
  <si>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</si>
  <si>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</si>
  <si>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</si>
  <si>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</si>
  <si>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</si>
  <si>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</si>
  <si>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</si>
  <si>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</si>
  <si>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</si>
  <si>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</si>
  <si>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</si>
  <si>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</si>
  <si>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</si>
  <si>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</si>
  <si>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</si>
  <si>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</si>
  <si>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</si>
  <si>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</si>
  <si>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</si>
  <si>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</si>
  <si>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</si>
  <si>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</si>
  <si>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</si>
  <si>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</si>
  <si>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</si>
  <si>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</si>
  <si>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</si>
  <si>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</si>
  <si>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</si>
  <si>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</si>
  <si>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</si>
  <si>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</si>
  <si>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</si>
  <si>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</si>
  <si>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</si>
  <si>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</si>
  <si>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</si>
  <si>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</si>
  <si>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</si>
  <si>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</si>
  <si>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</si>
  <si>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</si>
  <si>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</si>
  <si>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</si>
  <si>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</si>
  <si>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</si>
  <si>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</si>
  <si>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</si>
  <si>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</si>
  <si>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</si>
  <si>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</si>
  <si>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</si>
  <si>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</si>
  <si>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</si>
  <si>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</si>
  <si>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</si>
  <si>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</si>
  <si>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</si>
  <si>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</si>
  <si>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</si>
  <si>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</si>
  <si>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</si>
  <si>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</si>
  <si>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</si>
  <si>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</si>
  <si>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</si>
  <si>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</si>
  <si>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</si>
  <si>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</si>
  <si>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</si>
  <si>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</si>
  <si>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</si>
  <si>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</si>
  <si>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</si>
  <si>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</si>
  <si>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</si>
  <si>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</si>
  <si>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</si>
  <si>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</si>
  <si>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</si>
  <si>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</si>
  <si>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</si>
  <si>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</si>
  <si>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</si>
  <si>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</si>
  <si>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</si>
  <si>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</si>
  <si>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</si>
  <si>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</si>
  <si>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</si>
  <si>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</si>
  <si>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</si>
  <si>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</si>
  <si>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</si>
  <si>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</si>
  <si>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</si>
  <si>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</si>
  <si>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</si>
  <si>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</si>
  <si>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</si>
  <si>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</si>
  <si>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</si>
  <si>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</si>
  <si>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</si>
  <si>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</si>
  <si>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</si>
  <si>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</si>
  <si>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</si>
  <si>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</si>
  <si>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</si>
  <si>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</si>
  <si>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</si>
  <si>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</si>
  <si>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</si>
  <si>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</si>
  <si>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</si>
  <si>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</si>
  <si>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</si>
  <si>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</si>
  <si>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</si>
  <si>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</si>
  <si>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</si>
  <si>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</si>
  <si>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</si>
  <si>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</si>
  <si>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</si>
  <si>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</si>
  <si>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</si>
  <si>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</si>
  <si>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</si>
  <si>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</si>
  <si>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</si>
  <si>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</si>
  <si>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</si>
  <si>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</si>
  <si>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</si>
  <si>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</si>
  <si>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</si>
  <si>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</si>
  <si>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</si>
  <si>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</si>
  <si>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</si>
  <si>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</si>
  <si>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</si>
  <si>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</si>
  <si>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</si>
  <si>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</si>
  <si>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</si>
  <si>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</si>
  <si>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</si>
  <si>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</si>
  <si>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</si>
  <si>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</si>
  <si>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</si>
  <si>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</si>
  <si>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</si>
  <si>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</si>
  <si>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</si>
  <si>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</si>
  <si>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</si>
  <si>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</si>
  <si>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</si>
  <si>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</si>
  <si>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</si>
  <si>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</si>
  <si>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</si>
  <si>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</si>
  <si>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</si>
  <si>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</si>
  <si>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</si>
  <si>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</si>
  <si>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</si>
  <si>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</si>
  <si>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</si>
  <si>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</si>
  <si>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</si>
  <si>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</si>
  <si>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</si>
  <si>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</si>
  <si>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</si>
  <si>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</si>
  <si>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</si>
  <si>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</si>
  <si>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</si>
  <si>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</si>
  <si>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</si>
  <si>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</si>
  <si>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</si>
  <si>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</si>
  <si>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</si>
  <si>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</si>
  <si>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</si>
  <si>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</si>
  <si>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</si>
  <si>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</si>
  <si>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</si>
  <si>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</si>
  <si>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</si>
  <si>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</si>
  <si>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</si>
  <si>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</si>
  <si>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</si>
  <si>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</si>
  <si>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</si>
  <si>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</si>
  <si>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</si>
  <si>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</si>
  <si>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</si>
  <si>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</si>
  <si>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</si>
  <si>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</si>
  <si>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</si>
  <si>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</si>
  <si>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</si>
  <si>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</si>
  <si>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</si>
  <si>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</si>
  <si>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</si>
  <si>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</si>
  <si>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</si>
  <si>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</si>
  <si>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</si>
  <si>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</si>
  <si>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</si>
  <si>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</si>
  <si>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</si>
  <si>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</si>
  <si>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</si>
  <si>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</si>
  <si>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</si>
  <si>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</si>
  <si>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</si>
  <si>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</si>
  <si>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</si>
  <si>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</si>
  <si>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</si>
  <si>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</si>
  <si>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</si>
  <si>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</si>
  <si>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</si>
  <si>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</si>
  <si>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</si>
  <si>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</si>
  <si>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</si>
  <si>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</si>
  <si>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PCM-20251020-00002436</t>
  </si>
  <si>
    <t>40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</si>
  <si>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</si>
  <si>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</si>
  <si>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</si>
  <si>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</si>
  <si>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</si>
  <si>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</si>
  <si>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</si>
  <si>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</si>
  <si>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TT-20251020-02366</t>
  </si>
  <si>
    <t xml:space="preserve">ETA 30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</si>
</sst>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4" totalsRowShown="0" headerRowDxfId="174" dataDxfId="173" headerRowBorderDxfId="171" tableBorderDxfId="172" totalsRowBorderDxfId="170">
  <autoFilter ref="A1:L9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1" totalsRowShown="0" headerRowDxfId="157" dataDxfId="156" headerRowBorderDxfId="154" tableBorderDxfId="155" totalsRowBorderDxfId="153">
  <autoFilter ref="A1:CJ8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4" totalsRowShown="0" headerRowDxfId="64" dataDxfId="63" headerRowBorderDxfId="61" tableBorderDxfId="62">
  <autoFilter ref="A1:L114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5" totalsRowShown="0" headerRowDxfId="48" dataDxfId="47" headerRowBorderDxfId="45" tableBorderDxfId="46" totalsRowBorderDxfId="44">
  <autoFilter ref="A1:L29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29" totalsRowShown="0" headerRowDxfId="31" dataDxfId="30" headerRowBorderDxfId="28" tableBorderDxfId="29">
  <autoFilter ref="A1:L52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5" totalsRowShown="0" headerRowDxfId="15" dataDxfId="14" headerRowBorderDxfId="12" tableBorderDxfId="13">
  <autoFilter ref="A1:L3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4"/>
  <sheetViews>
    <sheetView workbookViewId="0">
      <selection activeCell="D4" sqre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288.06714374999865</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51" t="s">
        <v>9770</v>
      </c>
      <c r="E3" s="137" t="s">
        <v>38998</v>
      </c>
      <c r="F3" s="150">
        <v>45943.443738425929</v>
      </c>
      <c r="G3" s="139">
        <f ca="1">IFERROR(NOW()-F3,"")</f>
        <v>7.5718310185184237</v>
      </c>
      <c r="H3" s="138">
        <v>45943.437488425923</v>
      </c>
      <c r="I3" s="136" t="str">
        <f>IFERROR(VLOOKUP(D3,DB!A:F,6,0),"")</f>
        <v>Generator-SG</v>
      </c>
      <c r="J3" s="62" t="str">
        <f>IFERROR(VLOOKUP(D3,DB!A:G,7,0),"")</f>
        <v>Vandalized</v>
      </c>
      <c r="K3" s="140" t="s">
        <v>39001</v>
      </c>
      <c r="L3" s="141" t="str">
        <f>IFERROR(VLOOKUP(D3,DB!A:I,9,0),"")</f>
        <v>Latis</v>
      </c>
      <c r="M3" s="67"/>
      <c r="N3" s="67"/>
      <c r="O3" s="67"/>
    </row>
    <row r="4" spans="1:15" ht="15" customHeight="1">
      <c r="A4" s="135"/>
      <c r="B4" s="136" t="str">
        <f>IFERROR(VLOOKUP(D4,DB!A:K,11,0),"")</f>
        <v/>
      </c>
      <c r="C4" s="136"/>
      <c r="D4" s="136"/>
      <c r="E4" s="137"/>
      <c r="F4" s="138"/>
      <c r="G4" s="139">
        <f ca="1">IFERROR(NOW()-F4,"")</f>
        <v>45951.015569444447</v>
      </c>
      <c r="H4" s="138"/>
      <c r="I4" s="136" t="str">
        <f>IFERROR(VLOOKUP(D4,DB!A:F,6,0),"")</f>
        <v/>
      </c>
      <c r="J4" s="136" t="str">
        <f>IFERROR(VLOOKUP(D4,DB!A:G,7,0),"")</f>
        <v/>
      </c>
      <c r="K4" s="140"/>
      <c r="L4" s="141" t="str">
        <f>IFERROR(VLOOKUP(D4,DB!A:I,9,0),"")</f>
        <v/>
      </c>
      <c r="M4" s="67"/>
    </row>
    <row r="5" spans="1:15" ht="15" customHeight="1">
      <c r="A5" s="135"/>
      <c r="B5" s="136" t="str">
        <f>IFERROR(VLOOKUP(D5,DB!A:K,11,0),"")</f>
        <v/>
      </c>
      <c r="C5" s="136"/>
      <c r="D5" s="136"/>
      <c r="E5" s="137"/>
      <c r="F5" s="138"/>
      <c r="G5" s="139">
        <f ca="1">IFERROR(NOW()-F5,"")</f>
        <v>45951.015569444447</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45951.015569444447</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45951.015569444447</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45951.015569444447</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45951.015569444447</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45951.015569444447</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45951.015569444447</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45951.015569444447</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45951.015569444447</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45951.015569444447</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45951.015569444447</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45951.015569444447</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45951.015569444447</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45951.015569444447</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45951.015569444447</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45951.015569444447</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45951.015569444447</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45951.015569444447</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45951.015569444447</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45951.015569444447</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45951.015569444447</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45951.015569444447</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45951.015569444447</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45951.015569444447</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45951.015569444447</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45951.015569444447</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45951.015569444447</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45951.015569444447</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45951.015569444447</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45951.015569444447</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45951.015569444447</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45951.015569444447</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45951.015569444447</v>
      </c>
      <c r="H37" s="138"/>
      <c r="I37" s="136" t="str">
        <f>IFERROR(VLOOKUP(D37,DB!A:F,6,0),"")</f>
        <v/>
      </c>
      <c r="J37" s="136" t="str">
        <f>IFERROR(VLOOKUP(D37,DB!A:G,7,0),"")</f>
        <v/>
      </c>
      <c r="K37" s="140"/>
      <c r="L37" s="141" t="str">
        <f>IFERROR(VLOOKUP(D37,DB!A:I,9,0),"")</f>
        <v/>
      </c>
    </row>
    <row r="38" spans="1:12" ht="15" customHeight="1">
      <c r="A38" s="152"/>
      <c r="B38" s="153" t="str">
        <f>IFERROR(VLOOKUP(D38,DB!A:K,11,0),"")</f>
        <v/>
      </c>
      <c r="C38" s="153"/>
      <c r="D38" s="153"/>
      <c r="E38" s="154"/>
      <c r="F38" s="155"/>
      <c r="G38" s="156">
        <f ca="1">IFERROR(NOW()-F38,"")</f>
        <v>45951.015569444447</v>
      </c>
      <c r="H38" s="155"/>
      <c r="I38" s="153" t="str">
        <f>IFERROR(VLOOKUP(D38,DB!A:F,6,0),"")</f>
        <v/>
      </c>
      <c r="J38" s="153" t="str">
        <f>IFERROR(VLOOKUP(D38,DB!A:G,7,0),"")</f>
        <v/>
      </c>
      <c r="K38" s="157"/>
      <c r="L38" s="158" t="str">
        <f>IFERROR(VLOOKUP(D38,DB!A:I,9,0),"")</f>
        <v/>
      </c>
    </row>
    <row r="39" spans="1:12" ht="15" customHeight="1">
      <c r="A39" s="135"/>
      <c r="B39" s="136" t="str">
        <f>IFERROR(VLOOKUP(D39,DB!A:K,11,0),"")</f>
        <v/>
      </c>
      <c r="C39" s="136"/>
      <c r="D39" s="136"/>
      <c r="E39" s="137"/>
      <c r="F39" s="138"/>
      <c r="G39" s="139">
        <f ca="1">IFERROR(NOW()-F39,"")</f>
        <v>45951.015569444447</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45951.015569444447</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45951.015569444447</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45951.015569444447</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45951.015569444447</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45951.015569444447</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45951.015569444447</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45951.015569444447</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45951.015569444447</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45951.015569444447</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45951.015569444447</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45951.015569444447</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45951.015569444447</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45951.015569444447</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45951.015569444447</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45951.015569444447</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45951.015569444447</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45951.015569444447</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45951.015569444447</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45951.015569444447</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45951.015569444447</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45951.015569444447</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45951.015569444447</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45951.015569444447</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45951.015569444447</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45951.015569444447</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45951.015569444447</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45951.015569444447</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45951.015569444447</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45951.015569444447</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45951.015569444447</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45951.015569444447</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45951.015569444447</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45951.015569444447</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45951.015569444447</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45951.015569444447</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45951.015569444447</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45951.015569444447</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45951.015569444447</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45951.015569444447</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45951.015569444447</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45951.015569444447</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45951.015569444447</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45951.015569444447</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45951.015569444447</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45951.015569444447</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45951.015569444447</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45951.015569444447</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45951.015569444447</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45951.015569444447</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45951.015569444447</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45951.015569444447</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45951.015569444447</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45951.015569444447</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45951.015569444447</v>
      </c>
      <c r="H93" s="138"/>
      <c r="I93" s="136" t="str">
        <f>IFERROR(VLOOKUP(D93,DB!A:F,6,0),"")</f>
        <v/>
      </c>
      <c r="J93" s="136" t="str">
        <f>IFERROR(VLOOKUP(D93,DB!A:G,7,0),"")</f>
        <v/>
      </c>
      <c r="K93" s="140"/>
      <c r="L93" s="141" t="str">
        <f>IFERROR(VLOOKUP(D93,DB!A:I,9,0),"")</f>
        <v/>
      </c>
    </row>
    <row r="94" spans="1:12" ht="15" customHeight="1">
      <c r="A94" s="152"/>
      <c r="B94" s="153" t="str">
        <f>IFERROR(VLOOKUP(D94,DB!A:K,11,0),"")</f>
        <v/>
      </c>
      <c r="C94" s="153"/>
      <c r="D94" s="153"/>
      <c r="E94" s="154"/>
      <c r="F94" s="155"/>
      <c r="G94" s="156">
        <f ca="1">IFERROR(NOW()-F94,"")</f>
        <v>45951.015569444447</v>
      </c>
      <c r="H94" s="155"/>
      <c r="I94" s="153" t="str">
        <f>IFERROR(VLOOKUP(D94,DB!A:F,6,0),"")</f>
        <v/>
      </c>
      <c r="J94" s="153" t="str">
        <f>IFERROR(VLOOKUP(D94,DB!A:G,7,0),"")</f>
        <v/>
      </c>
      <c r="K94" s="157"/>
      <c r="L94" s="158" t="str">
        <f>IFERROR(VLOOKUP(D94,DB!A:I,9,0),"")</f>
        <v/>
      </c>
    </row>
  </sheetData>
  <customSheetViews>
    <customSheetView guid="{F6042A99-DD27-4453-835D-0834D95730CC}" filter="1" showAutoFilter="1">
      <pageMargins left="0" right="0" top="0" bottom="0" header="0" footer="0"/>
      <autoFilter ref="B1:M1" xr:uid="{0CC4C04F-C477-4509-9AA2-2FACC016ABB6}"/>
    </customSheetView>
  </customSheetViews>
  <dataValidations count="2">
    <dataValidation allowBlank="1" showInputMessage="1" showErrorMessage="1" sqref="E1" xr:uid="{5DBA255D-CDD9-49FB-AD3C-AF70AB4EE696}"/>
    <dataValidation type="list" allowBlank="1" showInputMessage="1" showErrorMessage="1" sqref="E2:E9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1"/>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13.89843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31112</v>
      </c>
      <c r="E3" s="77" t="s">
        <v>38998</v>
      </c>
      <c r="F3" s="77">
        <v>45806.727083333331</v>
      </c>
      <c r="G3" s="78">
        <f ca="1">IFERROR(NOW()-F3,"-")</f>
        <v>144.28848611111607</v>
      </c>
      <c r="H3" s="77">
        <v>45791.543067129627</v>
      </c>
      <c r="I3" s="64" t="str">
        <f>IFERROR(VLOOKUP(D3,DB!A:F,6,0),"")</f>
        <v>SCECO</v>
      </c>
      <c r="J3" s="64" t="str">
        <f>IFERROR(VLOOKUP(D3,DB!A:G,7,0),"")</f>
        <v>No BB Shifted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39084</v>
      </c>
      <c r="B4" s="64" t="str">
        <f>IFERROR(VLOOKUP(D4,DB!A:K,11,0),"")</f>
        <v>R2</v>
      </c>
      <c r="C4" s="64">
        <v>1</v>
      </c>
      <c r="D4" s="64" t="s">
        <v>29202</v>
      </c>
      <c r="E4" s="88" t="s">
        <v>38998</v>
      </c>
      <c r="F4" s="77">
        <v>45824.999837962961</v>
      </c>
      <c r="G4" s="78">
        <f ca="1">IFERROR(NOW()-F4,"-")</f>
        <v>126.015731481486</v>
      </c>
      <c r="H4" s="77">
        <v>45824.993587962963</v>
      </c>
      <c r="I4" s="64" t="str">
        <f>IFERROR(VLOOKUP(D4,DB!A:F,6,0),"")</f>
        <v>Generator-SG</v>
      </c>
      <c r="J4" s="64" t="str">
        <f>IFERROR(VLOOKUP(D4,DB!A:G,7,0),"")</f>
        <v>Good</v>
      </c>
      <c r="K4" s="89" t="s">
        <v>39085</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39086</v>
      </c>
      <c r="B5" s="18" t="str">
        <f>IFERROR(VLOOKUP(D5,DB!A:K,11,0),"")</f>
        <v>R2</v>
      </c>
      <c r="C5" s="18">
        <v>2</v>
      </c>
      <c r="D5" s="18" t="s">
        <v>17718</v>
      </c>
      <c r="E5" s="116" t="s">
        <v>38998</v>
      </c>
      <c r="F5" s="90">
        <v>45944.495775462965</v>
      </c>
      <c r="G5" s="118">
        <f ca="1">IFERROR(NOW()-F5,"-")</f>
        <v>6.5197939814825077</v>
      </c>
      <c r="H5" s="117">
        <v>45937.721967592595</v>
      </c>
      <c r="I5" s="18" t="str">
        <f>IFERROR(VLOOKUP(D5,DB!A:F,6,0),"")</f>
        <v>SCECO</v>
      </c>
      <c r="J5" s="18" t="str">
        <f>IFERROR(VLOOKUP(D5,DB!A:G,7,0),"")</f>
        <v>Vandalized</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45951.015569444447</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45951.015569444447</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45951.015569444447</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45951.015569444447</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45951.015569444447</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45951.015569444447</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45951.015569444447</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45951.015569444447</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45951.015569444447</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45951.015569444447</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45951.015569444447</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45951.015569444447</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45951.015569444447</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45951.015569444447</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45951.015569444447</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45951.015569444447</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45951.015569444447</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45951.015569444447</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45951.015569444447</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45951.015569444447</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45951.015569444447</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45951.015569444447</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45951.015569444447</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45951.015569444447</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45951.015569444447</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45951.015569444447</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45951.015569444447</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45951.015569444447</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45951.015569444447</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45951.015569444447</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45951.015569444447</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45951.015569444447</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45951.015569444447</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45951.015569444447</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45951.015569444447</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45951.015569444447</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45951.015569444447</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45951.015569444447</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45951.015569444447</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45951.015569444447</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45951.015569444447</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45951.015569444447</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45951.015569444447</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45951.015569444447</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45951.015569444447</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45951.015569444447</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45951.015569444447</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45951.015569444447</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45951.015569444447</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45951.015569444447</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45951.015569444447</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45951.015569444447</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45951.015569444447</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45951.015569444447</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45951.015569444447</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45951.015569444447</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45951.015569444447</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45951.015569444447</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45951.015569444447</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45951.015569444447</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45951.015569444447</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45951.015569444447</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45951.015569444447</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45951.015569444447</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45951.015569444447</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45951.015569444447</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45951.015569444447</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45951.015569444447</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45951.015569444447</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45951.015569444447</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45951.015569444447</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45951.015569444447</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45951.015569444447</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45951.015569444447</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45951.015569444447</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45951.015569444447</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sheetData>
  <dataValidations count="2">
    <dataValidation allowBlank="1" showInputMessage="1" showErrorMessage="1" sqref="E1" xr:uid="{4D935161-CDD3-4592-B877-3FB59C99E142}"/>
    <dataValidation type="list" allowBlank="1" showInputMessage="1" showErrorMessage="1" sqref="E3:E8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4"/>
  <sheetViews>
    <sheetView workbookViewId="0">
      <selection activeCell="A5" sqref="A5"/>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41" ca="1" si="0">IFERROR(NOW()-F2,"-")</f>
        <v>45951.015569675925</v>
      </c>
      <c r="H2" s="22"/>
      <c r="I2" s="19" t="str">
        <f>IFERROR(VLOOKUP(D2,DB!A:F,6,0),"")</f>
        <v/>
      </c>
      <c r="J2" s="18" t="str">
        <f>IFERROR(VLOOKUP(D2,DB!A:G,7,0),"")</f>
        <v/>
      </c>
      <c r="K2" s="47"/>
      <c r="L2" s="23" t="str">
        <f>IFERROR(VLOOKUP(D2,DB!A:I,9,0),"")</f>
        <v/>
      </c>
    </row>
    <row r="3" spans="1:13" ht="15" customHeight="1">
      <c r="A3" s="19"/>
      <c r="B3" s="64" t="str">
        <f>IFERROR(VLOOKUP(D3,DB!A:K,11,0),"")</f>
        <v/>
      </c>
      <c r="C3" s="18"/>
      <c r="D3" s="64"/>
      <c r="E3" s="18"/>
      <c r="F3" s="20"/>
      <c r="G3" s="21">
        <f t="shared" ca="1" si="0"/>
        <v>45951.015569675925</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45951.015569675925</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45951.015569675925</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45951.015569675925</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45951.015569675925</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45951.015569675925</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45951.015569675925</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45951.015569675925</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45951.015569675925</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45951.015569675925</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45951.015569675925</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45951.015569675925</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45951.015569675925</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45951.015569675925</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45951.015569675925</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45951.015569675925</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45951.015569675925</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45951.015569675925</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45951.015569675925</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45951.015569675925</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45951.015569675925</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45951.015569675925</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45951.015569675925</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45951.015569675925</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45951.015569675925</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45951.015569675925</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45951.015569675925</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45951.015569675925</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45951.015569675925</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45951.015569675925</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45951.015569675925</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45951.015569675925</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45951.015569675925</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45951.015569675925</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45951.015569675925</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45951.015569675925</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45951.015569675925</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45951.015569675925</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45951.015569675925</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ref="G42:G105" ca="1" si="1">IFERROR(NOW()-F42,"-")</f>
        <v>45951.015569675925</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45951.015569675925</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45951.015569675925</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45951.015569675925</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45951.015569675925</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45951.015569675925</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45951.015569675925</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45951.015569675925</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45951.015569675925</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45951.015569675925</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45951.015569675925</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45951.015569675925</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45951.015569675925</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45951.015569675925</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45951.015569675925</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45951.015569675925</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45951.015569675925</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45951.015569675925</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45951.015569675925</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45951.015569675925</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45951.015569675925</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45951.015569675925</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45951.015569675925</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45951.015569675925</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45951.015569675925</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45951.015569675925</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45951.015569675925</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45951.015569675925</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45951.015569675925</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45951.015569675925</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45951.015569675925</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45951.015569675925</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45951.015569675925</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45951.015569675925</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45951.015569675925</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45951.015569675925</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45951.015569675925</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45951.015569675925</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45951.015569675925</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45951.015569675925</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45951.015569675925</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45951.015569675925</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45951.015569675925</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45951.015569675925</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45951.015569675925</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45951.015569675925</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45951.015569675925</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45951.015569675925</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45951.015569675925</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45951.015569675925</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45951.015569675925</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45951.015569675925</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45951.015569675925</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45951.015569675925</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45951.015569675925</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45951.015569675925</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45951.015569675925</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45951.015569675925</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45951.015569675925</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45951.015569675925</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45951.015569675925</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45951.015569675925</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45951.015569675925</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45951.015569675925</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ref="G106:G169" ca="1" si="2">IFERROR(NOW()-F106,"-")</f>
        <v>45951.015569675925</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45951.015569675925</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45951.015569675925</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45951.015569675925</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45951.015569675925</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45951.015569675925</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45951.015569675925</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45951.015569675925</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45951.015569675925</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45951.015569675925</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45951.015569675925</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45951.015569675925</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45951.015569675925</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45951.015569675925</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45951.015569675925</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45951.015569675925</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45951.015569675925</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45951.015569675925</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45951.015569675925</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45951.015569675925</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45951.015569675925</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45951.015569675925</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45951.015569675925</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45951.015569675925</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45951.015569675925</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45951.015569675925</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45951.015569675925</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45951.015569675925</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45951.015569675925</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45951.015569675925</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45951.015569675925</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45951.015569675925</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45951.015569675925</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45951.015569675925</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45951.015569675925</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45951.015569675925</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45951.015569675925</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45951.015569675925</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45951.015569675925</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45951.015569675925</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45951.015569675925</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45951.015569675925</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45951.015569675925</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45951.015569675925</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45951.015569675925</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45951.015569675925</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45951.015569675925</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45951.015569675925</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45951.015569675925</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45951.015569675925</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45951.015569675925</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45951.015569675925</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45951.015569675925</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45951.015569675925</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45951.015569675925</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45951.015569675925</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45951.015569675925</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45951.015569675925</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45951.015569675925</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45951.015569675925</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45951.015569675925</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45951.015569675925</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45951.015569675925</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45951.015569675925</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ref="G170:G233" ca="1" si="3">IFERROR(NOW()-F170,"-")</f>
        <v>45951.015569675925</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45951.015569675925</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45951.015569675925</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45951.015569675925</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45951.015569675925</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45951.015569675925</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45951.015569675925</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45951.015569675925</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45951.015569675925</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45951.015569675925</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45951.015569675925</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45951.015569675925</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45951.015569675925</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45951.015569675925</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45951.015569675925</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45951.015569675925</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45951.015569675925</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45951.015569675925</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45951.015569675925</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45951.015569675925</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45951.015569675925</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45951.015569675925</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45951.015569675925</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45951.015569675925</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45951.015569675925</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45951.015569675925</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45951.015569675925</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45951.015569675925</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45951.015569675925</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45951.015569675925</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45951.015569675925</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45951.015569675925</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45951.015569675925</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45951.015569675925</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45951.015569675925</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45951.015569675925</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45951.015569675925</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45951.015569675925</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45951.015569675925</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45951.015569675925</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45951.015569675925</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45951.015569675925</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45951.015569675925</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45951.015569675925</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45951.015569675925</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45951.015569675925</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45951.015569675925</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45951.015569675925</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45951.015569675925</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45951.015569675925</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45951.015569675925</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45951.015569675925</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45951.015569675925</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45951.015569675925</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45951.015569675925</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45951.015569675925</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45951.015569675925</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45951.015569675925</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45951.015569675925</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45951.015569675925</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45951.015569675925</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45951.015569675925</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45951.015569675925</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45951.015569675925</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ref="G234:G297" ca="1" si="4">IFERROR(NOW()-F234,"-")</f>
        <v>45951.015569675925</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45951.015569675925</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45951.015569675925</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45951.015569675925</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45951.015569675925</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45951.015569675925</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45951.015569675925</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45951.015569675925</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45951.015569675925</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45951.015569675925</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45951.015569675925</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45951.015569675925</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45951.015569675925</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45951.015569675925</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45951.015569675925</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45951.015569675925</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45951.015569675925</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45951.015569675925</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45951.015569675925</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45951.015569675925</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45951.015569675925</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45951.015569675925</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45951.015569675925</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45951.015569675925</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45951.015569675925</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45951.015569675925</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45951.015569675925</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45951.015569675925</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45951.015569675925</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45951.015569675925</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45951.015569675925</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45951.015569675925</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45951.015569675925</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45951.015569675925</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45951.015569675925</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45951.015569675925</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45951.015569675925</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45951.015569675925</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45951.015569675925</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45951.015569675925</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45951.015569675925</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45951.015569675925</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45951.015569675925</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45951.015569675925</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45951.015569675925</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45951.015569675925</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45951.015569675925</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45951.015569675925</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45951.015569675925</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45951.015569675925</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45951.015569675925</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45951.015569675925</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45951.015569675925</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45951.015569675925</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45951.015569675925</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45951.015569675925</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45951.015569675925</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45951.015569675925</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45951.015569675925</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45951.015569675925</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45951.015569675925</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45951.015569675925</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45951.015569675925</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45951.015569675925</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ref="G298:G361" ca="1" si="5">IFERROR(NOW()-F298,"-")</f>
        <v>45951.015569675925</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45951.015569675925</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45951.015569675925</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45951.015569675925</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45951.015569675925</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45951.015569675925</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45951.015569675925</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45951.015569675925</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45951.015569675925</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45951.015569675925</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45951.015569675925</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45951.015569675925</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45951.015569675925</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45951.015569675925</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45951.015569675925</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45951.015569675925</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45951.015569675925</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45951.015569675925</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45951.015569675925</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45951.015569675925</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45951.015569675925</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45951.015569675925</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45951.015569675925</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45951.015569675925</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45951.015569675925</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45951.015569675925</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45951.015569675925</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45951.015569675925</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45951.015569675925</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45951.015569675925</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45951.015569675925</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45951.015569675925</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45951.015569675925</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45951.015569675925</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45951.015569675925</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45951.015569675925</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45951.015569675925</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45951.015569675925</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45951.015569675925</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45951.015569675925</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45951.015569675925</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45951.015569675925</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45951.015569675925</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45951.015569675925</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45951.015569675925</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45951.015569675925</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45951.015569675925</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45951.015569675925</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45951.015569675925</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45951.015569675925</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45951.015569675925</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45951.015569675925</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45951.015569675925</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45951.015569675925</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45951.015569675925</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45951.015569675925</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45951.015569675925</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45951.015569675925</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45951.015569675925</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45951.015569675925</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45951.015569675925</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45951.015569675925</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45951.015569675925</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45951.015569675925</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ref="G362:G425" ca="1" si="6">IFERROR(NOW()-F362,"-")</f>
        <v>45951.015569675925</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45951.015569675925</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45951.015569675925</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45951.015569675925</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45951.015569675925</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45951.015569675925</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45951.015569675925</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45951.015569675925</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45951.015569675925</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45951.015569675925</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45951.015569675925</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45951.015569675925</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45951.015569675925</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45951.015569675925</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45951.015569675925</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45951.015569675925</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45951.015569675925</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45951.015569675925</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45951.015569675925</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45951.015569675925</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45951.015569675925</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45951.015569675925</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45951.015569675925</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45951.015569675925</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45951.015569675925</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45951.015569675925</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45951.015569675925</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45951.015569675925</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45951.015569675925</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45951.015569675925</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45951.015569675925</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45951.015569675925</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45951.015569675925</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45951.015569675925</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45951.015569675925</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45951.015569675925</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45951.015569675925</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45951.015569675925</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45951.015569675925</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45951.015569675925</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45951.015569675925</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45951.015569675925</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45951.015569675925</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45951.015569675925</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45951.015569675925</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45951.015569675925</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45951.015569675925</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45951.015569675925</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45951.015569675925</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45951.015569675925</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45951.015569675925</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45951.015569675925</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45951.015569675925</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45951.015569675925</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45951.015569675925</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45951.015569675925</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45951.015569675925</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45951.015569675925</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45951.015569675925</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45951.015569675925</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45951.015569675925</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45951.015569675925</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45951.015569675925</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45951.015569675925</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ref="G426:G489" ca="1" si="7">IFERROR(NOW()-F426,"-")</f>
        <v>45951.015569675925</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45951.015569675925</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45951.015569675925</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45951.015569675925</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45951.015569675925</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45951.015569675925</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45951.015569675925</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45951.015569675925</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45951.015569675925</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45951.015569675925</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45951.015569675925</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45951.015569675925</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45951.015569675925</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45951.015569675925</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45951.015569675925</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45951.015569675925</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45951.015569675925</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45951.015569675925</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45951.015569675925</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45951.015569675925</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45951.015569675925</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45951.015569675925</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45951.015569675925</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45951.015569675925</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45951.015569675925</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45951.015569675925</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45951.015569675925</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45951.015569675925</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45951.015569675925</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45951.015569675925</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45951.015569675925</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45951.015569675925</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45951.015569675925</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45951.015569675925</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45951.015569675925</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45951.015569675925</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45951.015569675925</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45951.015569675925</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45951.015569675925</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45951.015569675925</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45951.015569675925</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45951.015569675925</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45951.015569675925</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45951.015569675925</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45951.015569675925</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45951.015569675925</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45951.015569675925</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45951.015569675925</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45951.015569675925</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45951.015569675925</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45951.015569675925</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45951.015569675925</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45951.015569675925</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45951.015569675925</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45951.015569675925</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45951.015569675925</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45951.015569675925</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45951.015569675925</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45951.015569675925</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45951.015569675925</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45951.015569675925</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45951.015569675925</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45951.015569675925</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45951.015569675925</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ref="G490:G553" ca="1" si="8">IFERROR(NOW()-F490,"-")</f>
        <v>45951.015569675925</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45951.015569675925</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45951.015569675925</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45951.015569675925</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45951.015569675925</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45951.015569675925</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45951.015569675925</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45951.015569675925</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45951.015569675925</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45951.015569675925</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45951.015569675925</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45951.015569675925</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45951.015569675925</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45951.015569675925</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45951.015569675925</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45951.015569675925</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45951.015569675925</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45951.015569675925</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45951.015569675925</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45951.015569675925</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45951.015569675925</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45951.015569675925</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45951.015569675925</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45951.015569675925</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45951.015569675925</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45951.015569675925</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45951.015569675925</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45951.015569675925</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45951.015569675925</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45951.015569675925</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45951.015569675925</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45951.015569675925</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45951.015569675925</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45951.015569675925</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45951.015569675925</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45951.015569675925</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45951.015569675925</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45951.015569675925</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45951.015569675925</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45951.015569675925</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45951.015569675925</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45951.015569675925</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45951.015569675925</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45951.015569675925</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45951.015569675925</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45951.015569675925</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45951.015569675925</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45951.015569675925</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45951.015569675925</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45951.015569675925</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45951.015569675925</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45951.015569675925</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45951.015569675925</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45951.015569675925</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45951.015569675925</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45951.015569675925</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45951.015569675925</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45951.015569675925</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45951.015569675925</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45951.015569675925</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45951.015569675925</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45951.015569675925</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45951.015569675925</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45951.015569675925</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ref="G554:G617" ca="1" si="9">IFERROR(NOW()-F554,"-")</f>
        <v>45951.015569675925</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45951.015569675925</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45951.015569675925</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45951.015569675925</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45951.015569675925</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45951.015569675925</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45951.015569675925</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45951.015569675925</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45951.015569675925</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45951.015569675925</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45951.015569675925</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45951.015569675925</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45951.015569675925</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45951.015569675925</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45951.015569675925</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45951.015569675925</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45951.015569675925</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45951.015569675925</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45951.015569675925</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45951.015569675925</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45951.015569675925</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45951.015569675925</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45951.015569675925</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45951.015569675925</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45951.015569675925</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45951.015569675925</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45951.015569675925</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45951.015569675925</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45951.015569675925</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45951.015569675925</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45951.015569675925</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45951.015569675925</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45951.015569675925</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45951.015569675925</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45951.015569675925</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45951.015569675925</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45951.015569675925</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45951.015569675925</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45951.015569675925</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45951.015569675925</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45951.015569675925</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45951.015569675925</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45951.015569675925</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45951.015569675925</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45951.015569675925</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45951.015569675925</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45951.015569675925</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45951.015569675925</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45951.015569675925</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45951.015569675925</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45951.015569675925</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45951.015569675925</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45951.015569675925</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45951.015569675925</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45951.015569675925</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45951.015569675925</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45951.015569675925</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45951.015569675925</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45951.015569675925</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45951.015569675925</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45951.015569675925</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45951.015569675925</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45951.015569675925</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45951.015569675925</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ref="G618:G681" ca="1" si="10">IFERROR(NOW()-F618,"-")</f>
        <v>45951.015569675925</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45951.015569675925</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45951.015569675925</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45951.015569675925</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45951.015569675925</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45951.015569675925</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45951.015569675925</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45951.015569675925</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45951.015569675925</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45951.015569675925</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45951.015569675925</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45951.015569675925</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45951.015569675925</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45951.015569675925</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45951.015569675925</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45951.015569675925</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45951.015569675925</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45951.015569675925</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45951.015569675925</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45951.015569675925</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45951.015569675925</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45951.015569675925</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45951.015569675925</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45951.015569675925</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45951.015569675925</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45951.015569675925</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45951.015569675925</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45951.015569675925</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45951.015569675925</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45951.015569675925</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45951.015569675925</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45951.015569675925</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45951.015569675925</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45951.015569675925</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45951.015569675925</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45951.015569675925</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45951.015569675925</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45951.015569675925</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45951.015569675925</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45951.015569675925</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45951.015569675925</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45951.015569675925</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45951.015569675925</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45951.015569675925</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45951.015569675925</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45951.015569675925</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45951.015569675925</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45951.015569675925</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45951.015569675925</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45951.015569675925</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45951.015569675925</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45951.015569675925</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45951.015569675925</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45951.015569675925</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45951.015569675925</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45951.015569675925</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45951.015569675925</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45951.015569675925</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45951.015569675925</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45951.015569675925</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45951.015569675925</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45951.015569675925</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45951.015569675925</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45951.015569675925</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ref="G682:G745" ca="1" si="11">IFERROR(NOW()-F682,"-")</f>
        <v>45951.015569675925</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45951.015569675925</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45951.015569675925</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45951.015569675925</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45951.015569675925</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45951.015569675925</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45951.015569675925</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45951.015569675925</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45951.015569675925</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45951.015569675925</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45951.015569675925</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45951.015569675925</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45951.015569675925</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45951.015569675925</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45951.015569675925</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45951.015569675925</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45951.015569675925</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45951.015569675925</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45951.015569675925</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45951.015569675925</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45951.015569675925</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45951.015569675925</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45951.015569675925</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45951.015569675925</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45951.015569675925</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45951.015569675925</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45951.015569675925</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45951.015569675925</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45951.015569675925</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45951.015569675925</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45951.015569675925</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45951.015569675925</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45951.015569675925</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45951.015569675925</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45951.015569675925</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45951.015569675925</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45951.015569675925</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45951.015569675925</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45951.015569675925</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45951.015569675925</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45951.015569675925</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45951.015569675925</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45951.015569675925</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45951.015569675925</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45951.015569675925</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45951.015569675925</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45951.015569675925</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45951.015569675925</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45951.015569675925</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45951.015569675925</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45951.015569675925</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45951.015569675925</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45951.015569675925</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45951.015569675925</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45951.015569675925</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45951.015569675925</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45951.015569675925</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45951.015569675925</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45951.015569675925</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45951.015569675925</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45951.015569675925</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45951.015569675925</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45951.015569675925</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45951.015569675925</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ref="G746:G809" ca="1" si="12">IFERROR(NOW()-F746,"-")</f>
        <v>45951.015569675925</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45951.015569675925</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45951.015569675925</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45951.015569675925</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45951.015569675925</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45951.015569675925</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45951.015569675925</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45951.015569675925</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45951.015569675925</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45951.015569675925</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45951.015569675925</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45951.015569675925</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45951.015569675925</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45951.015569675925</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45951.015569675925</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45951.015569675925</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45951.015569675925</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45951.015569675925</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45951.015569675925</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45951.015569675925</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45951.015569675925</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45951.015569675925</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45951.015569675925</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45951.015569675925</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45951.015569675925</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45951.015569675925</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45951.015569675925</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45951.015569675925</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45951.015569675925</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45951.015569675925</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45951.015569675925</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45951.015569675925</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45951.015569675925</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45951.015569675925</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45951.015569675925</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45951.015569675925</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45951.015569675925</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45951.015569675925</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45951.015569675925</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45951.015569675925</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45951.015569675925</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45951.015569675925</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45951.015569675925</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45951.015569675925</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45951.015569675925</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45951.015569675925</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45951.015569675925</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45951.015569675925</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45951.015569675925</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45951.015569675925</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45951.015569675925</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45951.015569675925</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45951.015569675925</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45951.015569675925</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45951.015569675925</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45951.015569675925</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45951.015569675925</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45951.015569675925</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45951.015569675925</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45951.015569675925</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45951.015569675925</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45951.015569675925</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45951.015569675925</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45951.015569675925</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ref="G810:G873" ca="1" si="13">IFERROR(NOW()-F810,"-")</f>
        <v>45951.015569675925</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45951.015569675925</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45951.015569675925</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45951.015569675925</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45951.015569675925</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45951.015569675925</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45951.015569675925</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45951.015569675925</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45951.015569675925</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45951.015569675925</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45951.015569675925</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45951.015569675925</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45951.015569675925</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45951.015569675925</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45951.015569675925</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45951.015569675925</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45951.015569675925</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45951.015569675925</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45951.015569675925</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45951.015569675925</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45951.015569675925</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45951.015569675925</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45951.015569675925</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45951.015569675925</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45951.015569675925</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45951.015569675925</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45951.015569675925</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45951.015569675925</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45951.015569675925</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45951.015569675925</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45951.015569675925</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45951.015569675925</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45951.015569675925</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45951.015569675925</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45951.015569675925</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45951.015569675925</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45951.015569675925</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45951.015569675925</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45951.015569675925</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45951.015569675925</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45951.015569675925</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45951.015569675925</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45951.015569675925</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45951.015569675925</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45951.015569675925</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45951.015569675925</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45951.015569675925</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45951.015569675925</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45951.015569675925</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45951.015569675925</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45951.015569675925</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45951.015569675925</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45951.015569675925</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45951.015569675925</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45951.015569675925</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45951.015569675925</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45951.015569675925</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45951.015569675925</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45951.015569675925</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45951.015569675925</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45951.015569675925</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45951.015569675925</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45951.015569675925</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45951.015569675925</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ref="G874:G937" ca="1" si="14">IFERROR(NOW()-F874,"-")</f>
        <v>45951.015569675925</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45951.015569675925</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45951.015569675925</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45951.015569675925</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45951.015569675925</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45951.015569675925</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45951.015569675925</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45951.015569675925</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45951.015569675925</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45951.015569675925</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45951.015569675925</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45951.015569675925</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45951.015569675925</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45951.015569675925</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45951.015569675925</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45951.015569675925</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45951.015569675925</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45951.015569675925</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45951.015569675925</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45951.015569675925</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45951.015569675925</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45951.015569675925</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45951.015569675925</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45951.015569675925</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45951.015569675925</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45951.015569675925</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45951.015569675925</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45951.015569675925</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45951.015569675925</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45951.015569675925</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45951.015569675925</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45951.015569675925</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45951.015569675925</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45951.015569675925</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45951.015569675925</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45951.015569675925</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45951.015569675925</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45951.015569675925</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45951.015569675925</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45951.015569675925</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45951.015569675925</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45951.015569675925</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45951.015569675925</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45951.015569675925</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45951.015569675925</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45951.015569675925</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45951.015569675925</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45951.015569675925</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45951.015569675925</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45951.015569675925</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45951.015569675925</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45951.015569675925</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45951.015569675925</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45951.015569675925</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45951.015569675925</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45951.015569675925</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45951.015569675925</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45951.015569675925</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45951.015569675925</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45951.015569675925</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45951.015569675925</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45951.015569675925</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45951.015569675925</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45951.015569675925</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ref="G938:G1001" ca="1" si="15">IFERROR(NOW()-F938,"-")</f>
        <v>45951.015569675925</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45951.015569675925</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45951.015569675925</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45951.015569675925</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45951.015569675925</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45951.015569675925</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45951.015569675925</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45951.015569675925</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45951.015569675925</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45951.015569675925</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45951.015569675925</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45951.015569675925</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45951.015569675925</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45951.015569675925</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45951.015569675925</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45951.015569675925</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45951.015569675925</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45951.015569675925</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45951.015569675925</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45951.015569675925</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45951.015569675925</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45951.015569675925</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45951.015569675925</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45951.015569675925</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45951.015569675925</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45951.015569675925</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45951.015569675925</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45951.015569675925</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45951.015569675925</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45951.015569675925</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45951.015569675925</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45951.015569675925</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45951.015569675925</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45951.015569675925</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45951.015569675925</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45951.015569675925</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45951.015569675925</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45951.015569675925</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45951.015569675925</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45951.015569675925</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45951.015569675925</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45951.015569675925</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45951.015569675925</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45951.015569675925</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45951.015569675925</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45951.015569675925</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45951.015569675925</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45951.015569675925</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45951.015569675925</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45951.015569675925</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45951.015569675925</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45951.015569675925</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45951.015569675925</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45951.015569675925</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45951.015569675925</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45951.015569675925</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45951.015569675925</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45951.015569675925</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45951.015569675925</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45951.015569675925</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45951.015569675925</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45951.015569675925</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45951.015569675925</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45951.015569675925</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ref="G1002:G1065" ca="1" si="16">IFERROR(NOW()-F1002,"-")</f>
        <v>45951.015569675925</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45951.015569675925</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45951.015569675925</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45951.015569675925</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45951.015569675925</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45951.015569675925</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45951.015569675925</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45951.015569675925</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45951.015569675925</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45951.015569675925</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45951.015569675925</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45951.015569675925</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45951.015569675925</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45951.015569675925</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45951.015569675925</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45951.015569675925</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45951.015569675925</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45951.015569675925</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45951.015569675925</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45951.015569675925</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45951.015569675925</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45951.015569675925</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45951.015569675925</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45951.015569675925</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45951.015569675925</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45951.015569675925</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45951.015569675925</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45951.015569675925</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45951.015569675925</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45951.015569675925</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45951.015569675925</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45951.015569675925</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45951.015569675925</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45951.015569675925</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45951.015569675925</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45951.015569675925</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45951.015569675925</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45951.015569675925</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45951.015569675925</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45951.015569675925</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45951.015569675925</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45951.015569675925</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45951.015569675925</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45951.015569675925</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45951.015569675925</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45951.015569675925</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45951.015569675925</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45951.015569675925</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45951.015569675925</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45951.015569675925</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45951.015569675925</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45951.015569675925</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45951.015569675925</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45951.015569675925</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45951.015569675925</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45951.015569675925</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45951.015569675925</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45951.015569675925</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45951.015569675925</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45951.015569675925</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45951.015569675925</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45951.015569675925</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45951.015569675925</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45951.015569675925</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ref="G1066:G1129" ca="1" si="17">IFERROR(NOW()-F1066,"-")</f>
        <v>45951.015569675925</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45951.015569675925</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45951.015569675925</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45951.015569675925</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45951.015569675925</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45951.015569675925</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45951.015569675925</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45951.015569675925</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45951.015569675925</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45951.015569675925</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45951.015569675925</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45951.015569675925</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45951.015569675925</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45951.015569675925</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45951.015569675925</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45951.015569675925</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45951.015569675925</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45951.015569675925</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45951.015569675925</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45951.015569675925</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45951.015569675925</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45951.015569675925</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45951.015569675925</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45951.015569675925</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45951.015569675925</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45951.015569675925</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45951.015569675925</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45951.015569675925</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45951.015569675925</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45951.015569675925</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45951.015569675925</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45951.015569675925</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45951.015569675925</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45951.015569675925</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45951.015569675925</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45951.015569675925</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45951.015569675925</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45951.015569675925</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45951.015569675925</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45951.015569675925</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45951.015569675925</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45951.015569675925</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45951.015569675925</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45951.015569675925</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45951.015569675925</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45951.015569675925</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45951.015569675925</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45951.015569675925</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45951.015569675925</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45951.015569675925</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45951.015569675925</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45951.015569675925</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45951.015569675925</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45951.015569675925</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45951.015569675925</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45951.015569675925</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45951.015569675925</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45951.015569675925</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45951.015569675925</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45951.015569675925</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45951.015569675925</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45951.015569675925</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45951.015569675925</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45951.015569675925</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ref="G1130:G1144" ca="1" si="18">IFERROR(NOW()-F1130,"-")</f>
        <v>45951.015569675925</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45951.015569675925</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45951.015569675925</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45951.015569675925</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45951.015569675925</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45951.015569675925</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45951.015569675925</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45951.015569675925</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45951.015569675925</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45951.015569675925</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45951.015569675925</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45951.015569675925</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45951.015569675925</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45951.015569675925</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45951.015569675925</v>
      </c>
      <c r="H1144" s="22"/>
      <c r="I1144" s="19" t="str">
        <f>IFERROR(VLOOKUP(D1144,DB!A:F,6,0),"")</f>
        <v/>
      </c>
      <c r="J1144" s="18" t="str">
        <f>IFERROR(VLOOKUP(D1144,DB!A:G,7,0),"")</f>
        <v/>
      </c>
      <c r="K1144" s="47"/>
      <c r="L1144" s="23" t="str">
        <f>IFERROR(VLOOKUP(D1144,DB!A:I,9,0),"")</f>
        <v/>
      </c>
    </row>
  </sheetData>
  <dataValidations count="2">
    <dataValidation allowBlank="1" showInputMessage="1" showErrorMessage="1" sqref="E1" xr:uid="{5914219A-CB83-432D-936A-CC0CB6F3982A}"/>
    <dataValidation type="list" allowBlank="1" showInputMessage="1" showErrorMessage="1" sqref="E2:E114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5"/>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39088</v>
      </c>
      <c r="B2" s="98" t="str">
        <f>IFERROR(VLOOKUP(D2,DB!A:K,11,0),"")</f>
        <v>R4</v>
      </c>
      <c r="C2" s="99">
        <v>1</v>
      </c>
      <c r="D2" s="95" t="s">
        <v>35115</v>
      </c>
      <c r="E2" s="100" t="s">
        <v>38998</v>
      </c>
      <c r="F2" s="101">
        <v>45703.480717592596</v>
      </c>
      <c r="G2" s="102">
        <f ca="1">IFERROR(NOW()-F2,"")</f>
        <v>247.53485185185127</v>
      </c>
      <c r="H2" s="101">
        <v>45703.474768518521</v>
      </c>
      <c r="I2" s="98" t="str">
        <f>IFERROR(VLOOKUP(D2,DB!A:F,6,0),"")</f>
        <v>SCECO</v>
      </c>
      <c r="J2" s="98" t="str">
        <f>IFERROR(VLOOKUP(D2,DB!A:G,7,0),"")</f>
        <v>Dead</v>
      </c>
      <c r="K2" s="103" t="s">
        <v>39089</v>
      </c>
      <c r="L2" s="95" t="str">
        <f>IFERROR(VLOOKUP(D2,DB!A:I,9,0),"")</f>
        <v>Latis</v>
      </c>
    </row>
    <row r="3" spans="1:16" ht="15" customHeight="1">
      <c r="A3" s="121" t="s">
        <v>39090</v>
      </c>
      <c r="B3" s="121" t="str">
        <f>IFERROR(VLOOKUP(D3,DB!A:K,11,0),"")</f>
        <v>R4</v>
      </c>
      <c r="C3" s="122">
        <v>5</v>
      </c>
      <c r="D3" s="95" t="s">
        <v>23357</v>
      </c>
      <c r="E3" s="100" t="s">
        <v>39079</v>
      </c>
      <c r="F3" s="125">
        <v>45950.970833333333</v>
      </c>
      <c r="G3" s="126">
        <f ca="1">IFERROR(NOW()-F3,"")</f>
        <v>4.4736111114616506E-2</v>
      </c>
      <c r="H3" s="125">
        <v>45950.965219907404</v>
      </c>
      <c r="I3" s="121" t="str">
        <f>IFERROR(VLOOKUP(D3,DB!A:F,6,0),"")</f>
        <v>Generator-DG</v>
      </c>
      <c r="J3" s="121" t="str">
        <f>IFERROR(VLOOKUP(D3,DB!A:G,7,0),"")</f>
        <v>Good</v>
      </c>
      <c r="K3" s="127" t="s">
        <v>39091</v>
      </c>
      <c r="L3" s="123" t="str">
        <f>IFERROR(VLOOKUP(D3,DB!A:I,9,0),"")</f>
        <v>Latis</v>
      </c>
    </row>
    <row r="4" spans="1:16" ht="15" customHeight="1">
      <c r="A4" s="121"/>
      <c r="B4" s="121" t="str">
        <f>IFERROR(VLOOKUP(D4,DB!A:K,11,0),"")</f>
        <v/>
      </c>
      <c r="C4" s="122"/>
      <c r="D4" s="95"/>
      <c r="E4" s="100"/>
      <c r="F4" s="125"/>
      <c r="G4" s="126">
        <f ca="1">IFERROR(NOW()-F4,"")</f>
        <v>45951.015569444447</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45951.015569444447</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24"/>
      <c r="F6" s="125"/>
      <c r="G6" s="126">
        <f ca="1">IFERROR(NOW()-F6,"")</f>
        <v>45951.015569444447</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24"/>
      <c r="F7" s="125"/>
      <c r="G7" s="126">
        <f ca="1">IFERROR(NOW()-F7,"")</f>
        <v>45951.015569444447</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24"/>
      <c r="F8" s="125"/>
      <c r="G8" s="126">
        <f ca="1">IFERROR(NOW()-F8,"")</f>
        <v>45951.015569444447</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24"/>
      <c r="F9" s="125"/>
      <c r="G9" s="126">
        <f ca="1">IFERROR(NOW()-F9,"")</f>
        <v>45951.015569444447</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24"/>
      <c r="F10" s="125"/>
      <c r="G10" s="126">
        <f ca="1">IFERROR(NOW()-F10,"")</f>
        <v>45951.015569444447</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24"/>
      <c r="F11" s="125"/>
      <c r="G11" s="126">
        <f ca="1">IFERROR(NOW()-F11,"")</f>
        <v>45951.015569444447</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24"/>
      <c r="F12" s="125"/>
      <c r="G12" s="126">
        <f ca="1">IFERROR(NOW()-F12,"")</f>
        <v>45951.015569444447</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24"/>
      <c r="F13" s="125"/>
      <c r="G13" s="126">
        <f ca="1">IFERROR(NOW()-F13,"")</f>
        <v>45951.015569444447</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45951.015569444447</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45951.015569444447</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45951.015569444447</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45951.015569444447</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45951.015569444447</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45951.015569444447</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45951.015569444447</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45951.015569444447</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45951.015569444447</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45951.015569444447</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45951.015569444447</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45951.015569444447</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45951.015569444447</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45951.015569444447</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45951.015569444447</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45951.015569444447</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45951.015569444447</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45951.015569444447</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45951.015569444447</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45951.015569444447</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45951.015569444447</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45951.015569444447</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45951.015569444447</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45951.015569444447</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45951.015569444447</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45951.015569444447</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45951.015569444447</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45951.015569444447</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45951.015569444447</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45951.015569444447</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45951.015569444447</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45951.015569444447</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45951.015569444447</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45951.015569444447</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45951.015569444447</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45951.015569444447</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45951.015569444447</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45951.015569444447</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45951.015569444447</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45951.015569444447</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45951.015569444447</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45951.015569444447</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45951.015569444447</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45951.015569444447</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45951.015569444447</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45951.015569444447</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45951.015569444447</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45951.015569444447</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45951.015569444447</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45951.015569444447</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45951.015569444447</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45951.015569444447</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45951.015569444447</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45951.015569444447</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45951.015569444447</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45951.015569444447</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45951.015569444447</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45951.015569444447</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45951.015569444447</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45951.015569444447</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45951.015569444447</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45951.015569444447</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45951.015569444447</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45951.015569444447</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45951.015569444447</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45951.015569444447</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45951.015569444447</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45951.015569444447</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45951.015569444447</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45951.015569444447</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45951.015569444447</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45951.015569444447</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45951.015569444447</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45951.015569444447</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45951.015569444447</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45951.015569444447</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45951.015569444447</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45951.015569444447</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45951.015569444447</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45951.015569444447</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45951.015569444447</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45951.015569444447</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45951.015569444447</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45951.015569444447</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45951.015569444447</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45951.015569444447</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45951.015569444447</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45951.015569444447</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45951.015569444447</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45951.015569444447</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45951.015569444447</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45951.015569444447</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45951.015569444447</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45951.015569444447</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45951.015569444447</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45951.015569444447</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45951.015569444447</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45951.015569444447</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45951.015569444447</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45951.015569444447</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45951.015569444447</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45951.015569444447</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45951.015569444447</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45951.015569444447</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45951.015569444447</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45951.015569444447</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45951.015569444447</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45951.015569444447</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45951.015569444447</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45951.015569444447</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45951.015569444447</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45951.015569444447</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45951.015569444447</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45951.015569444447</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45951.015569444447</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45951.015569444447</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45951.015569444447</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45951.015569444447</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45951.015569444447</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45951.015569444447</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45951.015569444447</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45951.015569444447</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45951.015569444447</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45951.015569444447</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45951.015569444447</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45951.015569444447</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45951.015569444447</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45951.015569444447</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45951.015569444447</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45951.015569444447</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45951.015569444447</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45951.015569444447</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45951.015569444447</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45951.015569444447</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45951.015569444447</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45951.015569444447</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45951.015569444447</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45951.015569444447</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45951.015569444447</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45951.015569444447</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45951.015569444447</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45951.015569444447</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45951.015569444447</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45951.015569444447</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45951.015569444447</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45951.015569444447</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45951.015569444447</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45951.015569444447</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45951.015569444447</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45951.015569444447</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45951.015569444447</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45951.015569444447</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45951.015569444447</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45951.015569444447</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45951.015569444447</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45951.015569444447</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45951.015569444447</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45951.015569444447</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45951.015569444447</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45951.015569444447</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45951.015569444447</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45951.015569444447</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45951.015569444447</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45951.015569444447</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45951.015569444447</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45951.015569444447</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45951.015569444447</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45951.015569444447</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45951.015569444447</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45951.015569444447</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45951.015569444447</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45951.015569444447</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45951.015569444447</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45951.015569444447</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45951.015569444447</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45951.015569444447</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45951.015569444447</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45951.015569444447</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45951.015569444447</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45951.015569444447</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45951.015569444447</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45951.015569444447</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45951.015569444447</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45951.015569444447</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45951.015569444447</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45951.015569444447</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45951.015569444447</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45951.015569444447</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45951.015569444447</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45951.015569444447</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45951.015569444447</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45951.015569444447</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45951.015569444447</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45951.015569444447</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45951.015569444447</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45951.015569444447</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45951.015569444447</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45951.015569444447</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45951.015569444447</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45951.015569444447</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45951.015569444447</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45951.015569444447</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45951.015569444447</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45951.015569444447</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45951.015569444447</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45951.015569444447</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45951.015569444447</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45951.015569444447</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45951.015569444447</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45951.015569444447</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45951.015569444447</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45951.015569444447</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45951.015569444447</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45951.015569444447</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45951.015569444447</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45951.015569444447</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45951.015569444447</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45951.015569444447</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45951.015569444447</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45951.015569444447</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45951.015569444447</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45951.015569444447</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45951.015569444447</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45951.015569444447</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45951.015569444447</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45951.015569444447</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45951.015569444447</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45951.015569444447</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45951.015569444447</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45951.015569444447</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45951.015569444447</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45951.015569444447</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45951.015569444447</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45951.015569444447</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45951.015569444447</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45951.015569444447</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45951.015569444447</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45951.015569444447</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45951.015569444447</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45951.015569444447</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45951.015569444447</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45951.015569444447</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45951.015569444447</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45951.015569444447</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45951.015569444447</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45951.015569444447</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45951.015569444447</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45951.015569444447</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45951.015569444447</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45951.015569444447</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45951.015569444447</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45951.015569444447</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45951.015569444447</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45951.015569444447</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45951.015569444447</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45951.015569444447</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45951.015569444447</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45951.015569444447</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45951.015569444447</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45951.015569444447</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45951.015569444447</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45951.015569444447</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45951.015569444447</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45951.015569444447</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45951.015569444447</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45951.015569444447</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45951.015569444447</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45951.015569444447</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45951.015569444447</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45951.015569444447</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45951.015569444447</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45951.015569444447</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45951.015569444447</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45951.015569444447</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45951.015569444447</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45951.015569444447</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45951.015569444447</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45951.015569444447</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45951.015569444447</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45951.015569444447</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45951.015569444447</v>
      </c>
      <c r="H294" s="125"/>
      <c r="I294" s="121" t="str">
        <f>IFERROR(VLOOKUP(D294,DB!A:F,6,0),"")</f>
        <v/>
      </c>
      <c r="J294" s="121" t="str">
        <f>IFERROR(VLOOKUP(D294,DB!A:G,7,0),"")</f>
        <v/>
      </c>
      <c r="K294" s="127"/>
      <c r="L294" s="123" t="str">
        <f>IFERROR(VLOOKUP(D294,DB!A:I,9,0),"")</f>
        <v/>
      </c>
    </row>
    <row r="295" spans="1:12" ht="15" customHeight="1">
      <c r="A295" s="128"/>
      <c r="B295" s="128" t="str">
        <f>IFERROR(VLOOKUP(D295,DB!A:K,11,0),"")</f>
        <v/>
      </c>
      <c r="C295" s="129"/>
      <c r="D295" s="130"/>
      <c r="E295" s="131"/>
      <c r="F295" s="132"/>
      <c r="G295" s="133">
        <f ca="1">IFERROR(NOW()-F295,"")</f>
        <v>45951.015569444447</v>
      </c>
      <c r="H295" s="132"/>
      <c r="I295" s="128" t="str">
        <f>IFERROR(VLOOKUP(D295,DB!A:F,6,0),"")</f>
        <v/>
      </c>
      <c r="J295" s="128" t="str">
        <f>IFERROR(VLOOKUP(D295,DB!A:G,7,0),"")</f>
        <v/>
      </c>
      <c r="K295" s="134"/>
      <c r="L295" s="130" t="str">
        <f>IFERROR(VLOOKUP(D295,DB!A:I,9,0),"")</f>
        <v/>
      </c>
    </row>
  </sheetData>
  <dataValidations count="2">
    <dataValidation allowBlank="1" showInputMessage="1" showErrorMessage="1" sqref="E1" xr:uid="{A4F81451-56CC-4543-9497-104C4E44EE4B}"/>
    <dataValidation type="list" allowBlank="1" showInputMessage="1" showErrorMessage="1" sqref="E2:E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5"/>
  <sheetViews>
    <sheetView tabSelected="1" workbookViewId="0">
      <selection activeCell="D22" sqref="D22"/>
    </sheetView>
  </sheetViews>
  <sheetFormatPr defaultColWidth="11.19921875" defaultRowHeight="14.25"/>
  <cols>
    <col min="1" max="1" width="22.8984375" style="40" customWidth="1"/>
    <col min="2" max="2" width="4.69921875" style="40" customWidth="1"/>
    <col min="3" max="3" width="3.5" style="40" customWidth="1"/>
    <col min="4" max="4" width="8.3984375" style="40" customWidth="1"/>
    <col min="5" max="5" width="10.19921875" style="40" customWidth="1"/>
    <col min="6" max="6" width="15.19921875" style="41" customWidth="1"/>
    <col min="7" max="7" width="8.3984375"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38987</v>
      </c>
      <c r="B1" s="147" t="s">
        <v>38988</v>
      </c>
      <c r="C1" s="147" t="s">
        <v>38989</v>
      </c>
      <c r="D1" s="147" t="s">
        <v>166</v>
      </c>
      <c r="E1" s="147" t="s">
        <v>38990</v>
      </c>
      <c r="F1" s="148" t="s">
        <v>38991</v>
      </c>
      <c r="G1" s="149" t="s">
        <v>38992</v>
      </c>
      <c r="H1" s="148" t="s">
        <v>38993</v>
      </c>
      <c r="I1" s="147" t="s">
        <v>38994</v>
      </c>
      <c r="J1" s="147" t="s">
        <v>38995</v>
      </c>
      <c r="K1" s="147" t="s">
        <v>38996</v>
      </c>
      <c r="L1" s="147" t="s">
        <v>8</v>
      </c>
      <c r="M1" s="96"/>
    </row>
    <row r="2" spans="1:13" ht="15">
      <c r="A2" s="37" t="s">
        <v>39092</v>
      </c>
      <c r="B2" s="37" t="str">
        <f>IFERROR(VLOOKUP(D2,DB!A:K,11,0),"")</f>
        <v>R5</v>
      </c>
      <c r="C2" s="37">
        <v>3</v>
      </c>
      <c r="D2" s="120" t="s">
        <v>36034</v>
      </c>
      <c r="E2" s="37" t="s">
        <v>38998</v>
      </c>
      <c r="F2" s="38">
        <v>45891.832060185188</v>
      </c>
      <c r="G2" s="146">
        <f ca="1">IFERROR(NOW()-F2,"")</f>
        <v>59.183509259259154</v>
      </c>
      <c r="H2" s="38">
        <v>45891.790393518517</v>
      </c>
      <c r="I2" s="37" t="str">
        <f>IFERROR(VLOOKUP(D2,DB!A:F,6,0),"")</f>
        <v>Generator-SG</v>
      </c>
      <c r="J2" s="37" t="str">
        <f>IFERROR(VLOOKUP(D2,DB!A:G,7,0),"")</f>
        <v>Vandalized</v>
      </c>
      <c r="K2" s="37" t="s">
        <v>39093</v>
      </c>
      <c r="L2" s="37" t="str">
        <f>IFERROR(VLOOKUP(D2,DB!A:I,9,0),"")</f>
        <v>Latis</v>
      </c>
      <c r="M2" s="119"/>
    </row>
    <row r="3" spans="1:13" ht="30.75">
      <c r="A3" s="37" t="s">
        <v>39094</v>
      </c>
      <c r="B3" s="37" t="str">
        <f>IFERROR(VLOOKUP(D3,DB!A:K,11,0),"")</f>
        <v>R5</v>
      </c>
      <c r="C3" s="37">
        <v>1</v>
      </c>
      <c r="D3" s="37" t="s">
        <v>31329</v>
      </c>
      <c r="E3" s="37" t="s">
        <v>39079</v>
      </c>
      <c r="F3" s="38">
        <v>45926.188877314817</v>
      </c>
      <c r="G3" s="146">
        <f t="shared" ref="G3" ca="1" si="0">IFERROR(NOW()-F3,"")</f>
        <v>24.826692129630828</v>
      </c>
      <c r="H3" s="38">
        <v>45926.158159722225</v>
      </c>
      <c r="I3" s="37" t="str">
        <f>IFERROR(VLOOKUP(D3,DB!A:F,6,0),"")</f>
        <v>SCECO</v>
      </c>
      <c r="J3" s="37" t="str">
        <f>IFERROR(VLOOKUP(D3,DB!A:G,7,0),"")</f>
        <v>Good</v>
      </c>
      <c r="K3" s="37" t="s">
        <v>39095</v>
      </c>
      <c r="L3" s="37" t="str">
        <f>IFERROR(VLOOKUP(D3,DB!A:I,9,0),"")</f>
        <v>Latis</v>
      </c>
      <c r="M3" s="119"/>
    </row>
    <row r="4" spans="1:13" ht="30.75">
      <c r="A4" s="37" t="s">
        <v>39096</v>
      </c>
      <c r="B4" s="37" t="str">
        <f>IFERROR(VLOOKUP(D4,DB!A:K,11,0),"")</f>
        <v>R5</v>
      </c>
      <c r="C4" s="37">
        <v>2</v>
      </c>
      <c r="D4" s="37" t="s">
        <v>31193</v>
      </c>
      <c r="E4" s="37" t="s">
        <v>38998</v>
      </c>
      <c r="F4" s="38">
        <v>45944.771574074075</v>
      </c>
      <c r="G4" s="39">
        <f t="shared" ref="G4" ca="1" si="1">IFERROR(NOW()-F4,"")</f>
        <v>6.2439953703724314</v>
      </c>
      <c r="H4" s="38">
        <v>45944.676192129627</v>
      </c>
      <c r="I4" s="37" t="str">
        <f>IFERROR(VLOOKUP(D4,DB!A:F,6,0),"")</f>
        <v>SCECO</v>
      </c>
      <c r="J4" s="37" t="str">
        <f>IFERROR(VLOOKUP(D4,DB!A:G,7,0),"")</f>
        <v>Dead</v>
      </c>
      <c r="K4" s="37" t="s">
        <v>39097</v>
      </c>
      <c r="L4" s="37" t="str">
        <f>IFERROR(VLOOKUP(D4,DB!A:I,9,0),"")</f>
        <v>Latis</v>
      </c>
    </row>
    <row r="5" spans="1:13" ht="30.75">
      <c r="A5" s="159" t="s">
        <v>39098</v>
      </c>
      <c r="B5" s="159" t="str">
        <f>IFERROR(VLOOKUP(D5,DB!A:K,11,0),"")</f>
        <v>R5</v>
      </c>
      <c r="C5" s="159">
        <v>1</v>
      </c>
      <c r="D5" s="159" t="s">
        <v>34781</v>
      </c>
      <c r="E5" s="159" t="s">
        <v>39079</v>
      </c>
      <c r="F5" s="160">
        <v>45948.661111111112</v>
      </c>
      <c r="G5" s="161">
        <f ca="1">IFERROR(NOW()-F5,"")</f>
        <v>2.3544583333350602</v>
      </c>
      <c r="H5" s="160">
        <v>45948.661111111112</v>
      </c>
      <c r="I5" s="159" t="str">
        <f>IFERROR(VLOOKUP(D5,DB!A:F,6,0),"")</f>
        <v>SCECO</v>
      </c>
      <c r="J5" s="159" t="str">
        <f>IFERROR(VLOOKUP(D5,DB!A:G,7,0),"")</f>
        <v>Dead</v>
      </c>
      <c r="K5" s="159" t="s">
        <v>39099</v>
      </c>
      <c r="L5" s="159" t="str">
        <f>IFERROR(VLOOKUP(D5,DB!A:I,9,0),"")</f>
        <v>Latis</v>
      </c>
    </row>
    <row r="6" spans="1:13" ht="15">
      <c r="A6" s="159"/>
      <c r="B6" s="159" t="str">
        <f>IFERROR(VLOOKUP(D6,DB!A:K,11,0),"")</f>
        <v/>
      </c>
      <c r="C6" s="159"/>
      <c r="D6" s="162"/>
      <c r="E6" s="159"/>
      <c r="F6" s="160"/>
      <c r="G6" s="161">
        <f ca="1">IFERROR(NOW()-F6,"")</f>
        <v>45951.015569444447</v>
      </c>
      <c r="H6" s="160"/>
      <c r="I6" s="159" t="str">
        <f>IFERROR(VLOOKUP(D6,DB!A:F,6,0),"")</f>
        <v/>
      </c>
      <c r="J6" s="159" t="str">
        <f>IFERROR(VLOOKUP(D6,DB!A:G,7,0),"")</f>
        <v/>
      </c>
      <c r="K6" s="159"/>
      <c r="L6" s="159" t="str">
        <f>IFERROR(VLOOKUP(D6,DB!A:I,9,0),"")</f>
        <v/>
      </c>
    </row>
    <row r="7" spans="1:13" ht="15">
      <c r="A7" s="159"/>
      <c r="B7" s="159" t="str">
        <f>IFERROR(VLOOKUP(D7,DB!A:K,11,0),"")</f>
        <v/>
      </c>
      <c r="C7" s="159"/>
      <c r="D7"/>
      <c r="E7" s="159"/>
      <c r="F7" s="160"/>
      <c r="G7" s="161">
        <f ca="1">IFERROR(NOW()-F7,"")</f>
        <v>45951.015569444447</v>
      </c>
      <c r="H7" s="160"/>
      <c r="I7" s="159" t="str">
        <f>IFERROR(VLOOKUP(D7,DB!A:F,6,0),"")</f>
        <v/>
      </c>
      <c r="J7" s="159" t="str">
        <f>IFERROR(VLOOKUP(D7,DB!A:G,7,0),"")</f>
        <v/>
      </c>
      <c r="K7" s="159"/>
      <c r="L7" s="159" t="str">
        <f>IFERROR(VLOOKUP(D7,DB!A:I,9,0),"")</f>
        <v/>
      </c>
    </row>
    <row r="8" spans="1:13" ht="15">
      <c r="A8" s="159"/>
      <c r="B8" s="159" t="str">
        <f>IFERROR(VLOOKUP(D8,DB!A:K,11,0),"")</f>
        <v/>
      </c>
      <c r="C8" s="159"/>
      <c r="D8" s="159"/>
      <c r="E8" s="159"/>
      <c r="F8" s="160"/>
      <c r="G8" s="161">
        <f ca="1">IFERROR(NOW()-F8,"")</f>
        <v>45951.015569444447</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45951.015569444447</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45951.015569444447</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45951.015569444447</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45951.015569444447</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45951.015569444447</v>
      </c>
      <c r="H13" s="160"/>
      <c r="I13" s="159" t="str">
        <f>IFERROR(VLOOKUP(D13,DB!A:F,6,0),"")</f>
        <v/>
      </c>
      <c r="J13" s="159" t="str">
        <f>IFERROR(VLOOKUP(D13,DB!A:G,7,0),"")</f>
        <v/>
      </c>
      <c r="K13" s="159"/>
      <c r="L13" s="159" t="str">
        <f>IFERROR(VLOOKUP(D13,DB!A:I,9,0),"")</f>
        <v/>
      </c>
    </row>
    <row r="14" spans="1:13" ht="15">
      <c r="A14" s="159"/>
      <c r="B14" s="159" t="str">
        <f>IFERROR(VLOOKUP(D14,DB!A:K,11,0),"")</f>
        <v/>
      </c>
      <c r="C14" s="159"/>
      <c r="D14" s="159"/>
      <c r="E14" s="159"/>
      <c r="F14" s="160"/>
      <c r="G14" s="161">
        <f ca="1">IFERROR(NOW()-F14,"")</f>
        <v>45951.015569444447</v>
      </c>
      <c r="H14" s="160"/>
      <c r="I14" s="159" t="str">
        <f>IFERROR(VLOOKUP(D14,DB!A:F,6,0),"")</f>
        <v/>
      </c>
      <c r="J14" s="159" t="str">
        <f>IFERROR(VLOOKUP(D14,DB!A:G,7,0),"")</f>
        <v/>
      </c>
      <c r="K14" s="159"/>
      <c r="L14" s="159" t="str">
        <f>IFERROR(VLOOKUP(D14,DB!A:I,9,0),"")</f>
        <v/>
      </c>
    </row>
    <row r="15" spans="1:13" ht="15">
      <c r="A15" s="159"/>
      <c r="B15" s="159" t="str">
        <f>IFERROR(VLOOKUP(D15,DB!A:K,11,0),"")</f>
        <v/>
      </c>
      <c r="C15" s="159"/>
      <c r="D15" s="159"/>
      <c r="E15" s="159"/>
      <c r="F15" s="160"/>
      <c r="G15" s="161">
        <f ca="1">IFERROR(NOW()-F15,"")</f>
        <v>45951.015569444447</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45951.015569444447</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45951.015569444447</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45951.015569444447</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45951.015569444447</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45951.015569444447</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45951.015569444447</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45951.015569444447</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45951.015569444447</v>
      </c>
      <c r="H23" s="160"/>
      <c r="I23" s="159" t="str">
        <f>IFERROR(VLOOKUP(D23,DB!A:F,6,0),"")</f>
        <v/>
      </c>
      <c r="J23" s="159" t="str">
        <f>IFERROR(VLOOKUP(D23,DB!A:G,7,0),"")</f>
        <v/>
      </c>
      <c r="K23" s="159"/>
      <c r="L23" s="159" t="str">
        <f>IFERROR(VLOOKUP(D23,DB!A:I,9,0),"")</f>
        <v/>
      </c>
    </row>
    <row r="24" spans="1:12" ht="15">
      <c r="A24" s="159"/>
      <c r="B24" s="159" t="str">
        <f>IFERROR(VLOOKUP(D24,DB!A:K,11,0),"")</f>
        <v/>
      </c>
      <c r="C24" s="159"/>
      <c r="D24" s="159"/>
      <c r="E24" s="159"/>
      <c r="F24" s="160"/>
      <c r="G24" s="161">
        <f ca="1">IFERROR(NOW()-F24,"")</f>
        <v>45951.015569444447</v>
      </c>
      <c r="H24" s="160"/>
      <c r="I24" s="159" t="str">
        <f>IFERROR(VLOOKUP(D24,DB!A:F,6,0),"")</f>
        <v/>
      </c>
      <c r="J24" s="159" t="str">
        <f>IFERROR(VLOOKUP(D24,DB!A:G,7,0),"")</f>
        <v/>
      </c>
      <c r="K24" s="159"/>
      <c r="L24" s="159" t="str">
        <f>IFERROR(VLOOKUP(D24,DB!A:I,9,0),"")</f>
        <v/>
      </c>
    </row>
    <row r="25" spans="1:12" ht="15">
      <c r="A25" s="159"/>
      <c r="B25" s="159" t="str">
        <f>IFERROR(VLOOKUP(D25,DB!A:K,11,0),"")</f>
        <v/>
      </c>
      <c r="C25" s="159"/>
      <c r="D25" s="159"/>
      <c r="E25" s="159"/>
      <c r="F25" s="160"/>
      <c r="G25" s="161">
        <f ca="1">IFERROR(NOW()-F25,"")</f>
        <v>45951.015569444447</v>
      </c>
      <c r="H25" s="160"/>
      <c r="I25" s="159" t="str">
        <f>IFERROR(VLOOKUP(D25,DB!A:F,6,0),"")</f>
        <v/>
      </c>
      <c r="J25" s="159" t="str">
        <f>IFERROR(VLOOKUP(D25,DB!A:G,7,0),"")</f>
        <v/>
      </c>
      <c r="K25" s="159"/>
      <c r="L25" s="159" t="str">
        <f>IFERROR(VLOOKUP(D25,DB!A:I,9,0),"")</f>
        <v/>
      </c>
    </row>
    <row r="26" spans="1:12" ht="15">
      <c r="A26" s="159"/>
      <c r="B26" s="159" t="str">
        <f>IFERROR(VLOOKUP(D26,DB!A:K,11,0),"")</f>
        <v/>
      </c>
      <c r="C26" s="159"/>
      <c r="D26" s="159"/>
      <c r="E26" s="159"/>
      <c r="F26" s="160"/>
      <c r="G26" s="161">
        <f ca="1">IFERROR(NOW()-F26,"")</f>
        <v>45951.015569444447</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45951.015569444447</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45951.015569444447</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45951.015569444447</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45951.015569444447</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45951.015569444447</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45951.015569444447</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45951.015569444447</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45951.015569444447</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45951.015569444447</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45951.015569444447</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45951.015569444447</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45951.015569444447</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45951.015569444447</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45951.015569444447</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45951.015569444447</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45951.015569444447</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45951.015569444447</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45951.015569444447</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45951.015569444447</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45951.015569444447</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45951.015569444447</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45951.015569444447</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45951.015569444447</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45951.015569444447</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45951.015569444447</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45951.015569444447</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45951.015569444447</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45951.015569444447</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45951.015569444447</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45951.015569444447</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45951.015569444447</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45951.015569444447</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45951.015569444447</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45951.015569444447</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45951.015569444447</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45951.015569444447</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45951.015569444447</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45951.015569444447</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45951.015569444447</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45951.015569444447</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45951.015569444447</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45951.015569444447</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45951.015569444447</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45951.015569444447</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45951.015569444447</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45951.015569444447</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45951.015569444447</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45951.015569444447</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45951.015569444447</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45951.015569444447</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45951.015569444447</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45951.015569444447</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45951.015569444447</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45951.015569444447</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45951.015569444447</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45951.015569444447</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45951.015569444447</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45951.015569444447</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45951.015569444447</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45951.015569444447</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45951.015569444447</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45951.015569444447</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45951.015569444447</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45951.015569444447</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45951.015569444447</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45951.015569444447</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45951.015569444447</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45951.015569444447</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45951.015569444447</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45951.015569444447</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45951.015569444447</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45951.015569444447</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45951.015569444447</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45951.015569444447</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45951.015569444447</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45951.015569444447</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45951.015569444447</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45951.015569444447</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45951.015569444447</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45951.015569444447</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45951.015569444447</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45951.015569444447</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45951.015569444447</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45951.015569444447</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45951.015569444447</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45951.015569444447</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45951.015569444447</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45951.015569444447</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45951.015569444447</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45951.015569444447</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45951.015569444447</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45951.015569444447</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45951.015569444447</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45951.015569444447</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45951.015569444447</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45951.015569444447</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45951.015569444447</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45951.015569444447</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45951.015569444447</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45951.015569444447</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45951.015569444447</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45951.015569444447</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45951.015569444447</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45951.015569444447</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45951.015569444447</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45951.015569444447</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45951.015569444447</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45951.015569444447</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45951.015569444447</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45951.015569444447</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45951.015569444447</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45951.015569444447</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45951.015569444447</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45951.015569444447</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45951.015569444447</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45951.015569444447</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45951.015569444447</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45951.015569444447</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45951.015569444447</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45951.015569444447</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45951.015569444447</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45951.015569444447</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45951.015569444447</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45951.015569444447</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45951.015569444447</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45951.015569444447</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45951.015569444447</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45951.015569444447</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45951.015569444447</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45951.015569444447</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45951.015569444447</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45951.015569444447</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45951.015569444447</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45951.015569444447</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45951.015569444447</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45951.015569444447</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45951.015569444447</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45951.015569444447</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45951.015569444447</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45951.015569444447</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45951.015569444447</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45951.015569444447</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45951.015569444447</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45951.015569444447</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45951.015569444447</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45951.015569444447</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45951.015569444447</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45951.015569444447</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45951.015569444447</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45951.015569444447</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45951.015569444447</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45951.015569444447</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45951.015569444447</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45951.015569444447</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45951.015569444447</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45951.015569444447</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45951.015569444447</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45951.015569444447</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45951.015569444447</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45951.015569444447</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45951.015569444447</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45951.015569444447</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45951.015569444447</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45951.015569444447</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45951.015569444447</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45951.015569444447</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45951.015569444447</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45951.015569444447</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45951.015569444447</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45951.015569444447</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45951.015569444447</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45951.015569444447</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45951.015569444447</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45951.015569444447</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45951.015569444447</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45951.015569444447</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45951.015569444447</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45951.015569444447</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45951.015569444447</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45951.015569444447</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45951.015569444447</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45951.015569444447</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45951.015569444447</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45951.015569444447</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45951.015569444447</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45951.015569444447</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45951.015569444447</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45951.015569444447</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45951.015569444447</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45951.015569444447</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45951.015569444447</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45951.015569444447</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45951.015569444447</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45951.015569444447</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45951.015569444447</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45951.015569444447</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45951.015569444447</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45951.015569444447</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45951.015569444447</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45951.015569444447</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45951.015569444447</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45951.015569444447</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45951.015569444447</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45951.015569444447</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45951.015569444447</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45951.015569444447</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45951.015569444447</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45951.015569444447</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45951.015569444447</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45951.015569444447</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45951.015569444447</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45951.015569444447</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45951.015569444447</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45951.015569444447</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45951.015569444447</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45951.015569444447</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45951.015569444447</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45951.015569444447</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45951.015569444447</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45951.015569444447</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45951.015569444447</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45951.015569444447</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45951.015569444447</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45951.015569444447</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45951.015569444447</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45951.015569444447</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45951.015569444447</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45951.015569444447</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45951.015569444447</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45951.015569444447</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45951.015569444447</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45951.015569444447</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45951.015569444447</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45951.015569444447</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45951.015569444447</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45951.015569444447</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45951.015569444447</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45951.015569444447</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45951.015569444447</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45951.015569444447</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45951.015569444447</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45951.015569444447</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45951.015569444447</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45951.015569444447</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45951.015569444447</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45951.015569444447</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45951.015569444447</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45951.015569444447</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45951.015569444447</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45951.015569444447</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45951.015569444447</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45951.015569444447</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45951.015569444447</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45951.015569444447</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45951.015569444447</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45951.015569444447</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45951.015569444447</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45951.015569444447</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45951.015569444447</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45951.015569444447</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45951.015569444447</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45951.015569444447</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45951.015569444447</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45951.015569444447</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45951.015569444447</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45951.015569444447</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45951.015569444447</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45951.015569444447</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45951.015569444447</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45951.015569444447</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45951.015569444447</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45951.015569444447</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45951.015569444447</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45951.015569444447</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45951.015569444447</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45951.015569444447</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45951.015569444447</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45951.015569444447</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45951.015569444447</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45951.015569444447</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45951.015569444447</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45951.015569444447</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45951.015569444447</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45951.015569444447</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45951.015569444447</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45951.015569444447</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45951.015569444447</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45951.015569444447</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45951.015569444447</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45951.015569444447</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45951.015569444447</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45951.015569444447</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45951.015569444447</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45951.015569444447</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45951.015569444447</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45951.015569444447</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45951.015569444447</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45951.015569444447</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45951.015569444447</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45951.015569444447</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45951.015569444447</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45951.015569444447</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45951.015569444447</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45951.015569444447</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45951.015569444447</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45951.015569444447</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45951.015569444447</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45951.015569444447</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45951.015569444447</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45951.015569444447</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45951.015569444447</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45951.015569444447</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45951.015569444447</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45951.015569444447</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45951.015569444447</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45951.015569444447</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45951.015569444447</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45951.015569444447</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45951.015569444447</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45951.015569444447</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45951.015569444447</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45951.015569444447</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45951.015569444447</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45951.015569444447</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45951.015569444447</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45951.015569444447</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45951.015569444447</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45951.015569444447</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45951.015569444447</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45951.015569444447</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45951.015569444447</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45951.015569444447</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45951.015569444447</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45951.015569444447</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45951.015569444447</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45951.015569444447</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45951.015569444447</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45951.015569444447</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45951.015569444447</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45951.015569444447</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45951.015569444447</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45951.015569444447</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45951.015569444447</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45951.015569444447</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45951.015569444447</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45951.015569444447</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45951.015569444447</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45951.015569444447</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45951.015569444447</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45951.015569444447</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45951.015569444447</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45951.015569444447</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45951.015569444447</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45951.015569444447</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45951.015569444447</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45951.015569444447</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45951.015569444447</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45951.015569444447</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45951.015569444447</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45951.015569444447</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45951.015569444447</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45951.015569444447</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45951.015569444447</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45951.015569444447</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45951.015569444447</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45951.015569444447</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45951.015569444447</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45951.015569444447</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45951.015569444447</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45951.015569444447</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45951.015569444447</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45951.015569444447</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45951.015569444447</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45951.015569444447</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45951.015569444447</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45951.015569444447</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45951.015569444447</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45951.015569444447</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45951.015569444447</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45951.015569444447</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45951.015569444447</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45951.015569444447</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45951.015569444447</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45951.015569444447</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45951.015569444447</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45951.015569444447</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45951.015569444447</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45951.015569444447</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45951.015569444447</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45951.015569444447</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45951.015569444447</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45951.015569444447</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45951.015569444447</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45951.015569444447</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45951.015569444447</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45951.015569444447</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45951.015569444447</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45951.015569444447</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45951.015569444447</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45951.015569444447</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45951.015569444447</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45951.015569444447</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45951.015569444447</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45951.015569444447</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45951.015569444447</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45951.015569444447</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45951.015569444447</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45951.015569444447</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45951.015569444447</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45951.015569444447</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45951.015569444447</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45951.015569444447</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45951.015569444447</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45951.015569444447</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45951.015569444447</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45951.015569444447</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45951.015569444447</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45951.015569444447</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45951.015569444447</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45951.015569444447</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45951.015569444447</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45951.015569444447</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45951.015569444447</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45951.015569444447</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45951.015569444447</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45951.015569444447</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45951.015569444447</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45951.015569444447</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45951.015569444447</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45951.015569444447</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45951.015569444447</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45951.015569444447</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45951.015569444447</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45951.015569444447</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45951.015569444447</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45951.015569444447</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45951.015569444447</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45951.015569444447</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45951.015569444447</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45951.015569444447</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45951.015569444447</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45951.015569444447</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45951.015569444447</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45951.015569444447</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45951.015569444447</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45951.015569444447</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45951.015569444447</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45951.015569444447</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45951.015569444447</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45951.015569444447</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45951.015569444447</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45951.015569444447</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45951.015569444447</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45951.015569444447</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45951.015569444447</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45951.015569444447</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45951.015569444447</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45951.015569444447</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45951.015569444447</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45951.015569444447</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45951.015569444447</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45951.015569444447</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45951.015569444447</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45951.015569444447</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45951.015569444447</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45951.015569444447</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45951.015569444447</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45951.015569444447</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45951.015569444447</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45951.015569444447</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45951.015569444447</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45951.015569444447</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45951.015569444447</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45951.015569444447</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45951.015569444447</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45951.015569444447</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45951.015569444447</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45951.015569444447</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45951.015569444447</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45951.015569444447</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45951.015569444447</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45951.015569444447</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45951.015569444447</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45951.015569444447</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45951.015569444447</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45951.015569444447</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45951.015569444447</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45951.015569444447</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45951.015569444447</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45951.015569444447</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45951.015569444447</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45951.015569444447</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45951.015569444447</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45951.015569444447</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45951.015569444447</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45951.015569444447</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45951.015569444447</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45951.015569444447</v>
      </c>
      <c r="H524" s="160"/>
      <c r="I524" s="159" t="str">
        <f>IFERROR(VLOOKUP(D524,DB!A:F,6,0),"")</f>
        <v/>
      </c>
      <c r="J524" s="159" t="str">
        <f>IFERROR(VLOOKUP(D524,DB!A:G,7,0),"")</f>
        <v/>
      </c>
      <c r="K524" s="159"/>
      <c r="L524" s="159" t="str">
        <f>IFERROR(VLOOKUP(D524,DB!A:I,9,0),"")</f>
        <v/>
      </c>
    </row>
    <row r="525" spans="1:12" ht="15">
      <c r="A525" s="159"/>
      <c r="B525" s="159" t="str">
        <f>IFERROR(VLOOKUP(D525,DB!A:K,11,0),"")</f>
        <v/>
      </c>
      <c r="C525" s="159"/>
      <c r="D525" s="159"/>
      <c r="E525" s="159"/>
      <c r="F525" s="160"/>
      <c r="G525" s="161">
        <f ca="1">IFERROR(NOW()-F525,"")</f>
        <v>45951.015569444447</v>
      </c>
      <c r="H525" s="160"/>
      <c r="I525" s="159" t="str">
        <f>IFERROR(VLOOKUP(D525,DB!A:F,6,0),"")</f>
        <v/>
      </c>
      <c r="J525" s="159" t="str">
        <f>IFERROR(VLOOKUP(D525,DB!A:G,7,0),"")</f>
        <v/>
      </c>
      <c r="K525" s="159"/>
      <c r="L525" s="159" t="str">
        <f>IFERROR(VLOOKUP(D525,DB!A:I,9,0),"")</f>
        <v/>
      </c>
    </row>
    <row r="526" spans="1:12" ht="15">
      <c r="A526" s="159"/>
      <c r="B526" s="159" t="str">
        <f>IFERROR(VLOOKUP(D526,DB!A:K,11,0),"")</f>
        <v/>
      </c>
      <c r="C526" s="159"/>
      <c r="D526" s="159"/>
      <c r="E526" s="159"/>
      <c r="F526" s="160"/>
      <c r="G526" s="161">
        <f ca="1">IFERROR(NOW()-F526,"")</f>
        <v>45951.015569444447</v>
      </c>
      <c r="H526" s="160"/>
      <c r="I526" s="159" t="str">
        <f>IFERROR(VLOOKUP(D526,DB!A:F,6,0),"")</f>
        <v/>
      </c>
      <c r="J526" s="159" t="str">
        <f>IFERROR(VLOOKUP(D526,DB!A:G,7,0),"")</f>
        <v/>
      </c>
      <c r="K526" s="159"/>
      <c r="L526" s="159" t="str">
        <f>IFERROR(VLOOKUP(D526,DB!A:I,9,0),"")</f>
        <v/>
      </c>
    </row>
    <row r="527" spans="1:12" ht="15">
      <c r="A527" s="159"/>
      <c r="B527" s="159" t="str">
        <f>IFERROR(VLOOKUP(D527,DB!A:K,11,0),"")</f>
        <v/>
      </c>
      <c r="C527" s="159"/>
      <c r="D527" s="159"/>
      <c r="E527" s="159"/>
      <c r="F527" s="160"/>
      <c r="G527" s="161">
        <f ca="1">IFERROR(NOW()-F527,"")</f>
        <v>45951.015569444447</v>
      </c>
      <c r="H527" s="160"/>
      <c r="I527" s="159" t="str">
        <f>IFERROR(VLOOKUP(D527,DB!A:F,6,0),"")</f>
        <v/>
      </c>
      <c r="J527" s="159" t="str">
        <f>IFERROR(VLOOKUP(D527,DB!A:G,7,0),"")</f>
        <v/>
      </c>
      <c r="K527" s="159"/>
      <c r="L527" s="159" t="str">
        <f>IFERROR(VLOOKUP(D527,DB!A:I,9,0),"")</f>
        <v/>
      </c>
    </row>
    <row r="528" spans="1:12" ht="15">
      <c r="A528" s="159"/>
      <c r="B528" s="159" t="str">
        <f>IFERROR(VLOOKUP(D528,DB!A:K,11,0),"")</f>
        <v/>
      </c>
      <c r="C528" s="159"/>
      <c r="D528" s="159"/>
      <c r="E528" s="159"/>
      <c r="F528" s="160"/>
      <c r="G528" s="161">
        <f ca="1">IFERROR(NOW()-F528,"")</f>
        <v>45951.015569444447</v>
      </c>
      <c r="H528" s="160"/>
      <c r="I528" s="159" t="str">
        <f>IFERROR(VLOOKUP(D528,DB!A:F,6,0),"")</f>
        <v/>
      </c>
      <c r="J528" s="159" t="str">
        <f>IFERROR(VLOOKUP(D528,DB!A:G,7,0),"")</f>
        <v/>
      </c>
      <c r="K528" s="159"/>
      <c r="L528" s="159" t="str">
        <f>IFERROR(VLOOKUP(D528,DB!A:I,9,0),"")</f>
        <v/>
      </c>
    </row>
    <row r="529" spans="1:12" ht="15">
      <c r="A529" s="159"/>
      <c r="B529" s="159" t="str">
        <f>IFERROR(VLOOKUP(D529,DB!A:K,11,0),"")</f>
        <v/>
      </c>
      <c r="C529" s="159"/>
      <c r="D529" s="159"/>
      <c r="E529" s="159"/>
      <c r="F529" s="160"/>
      <c r="G529" s="161">
        <f ca="1">IFERROR(NOW()-F529,"")</f>
        <v>45951.015569444447</v>
      </c>
      <c r="H529" s="160"/>
      <c r="I529" s="159" t="str">
        <f>IFERROR(VLOOKUP(D529,DB!A:F,6,0),"")</f>
        <v/>
      </c>
      <c r="J529" s="159" t="str">
        <f>IFERROR(VLOOKUP(D529,DB!A:G,7,0),"")</f>
        <v/>
      </c>
      <c r="K529" s="159"/>
      <c r="L529" s="159" t="str">
        <f>IFERROR(VLOOKUP(D529,DB!A:I,9,0),"")</f>
        <v/>
      </c>
    </row>
    <row r="530" spans="1:12" ht="15"/>
    <row r="531" spans="1:12" ht="15"/>
    <row r="532" spans="1:12" ht="15"/>
    <row r="533" spans="1:12" ht="15"/>
    <row r="534" spans="1:12" ht="15"/>
    <row r="535" spans="1:12" ht="15"/>
    <row r="536" spans="1:12" ht="15"/>
    <row r="537" spans="1:12" ht="15"/>
    <row r="538" spans="1:12" ht="15"/>
    <row r="539" spans="1:12" ht="15"/>
    <row r="540" spans="1:12" ht="15"/>
    <row r="541" spans="1:12" ht="15"/>
    <row r="542" spans="1:12" ht="15"/>
    <row r="543" spans="1:12" ht="15"/>
    <row r="544" spans="1:12"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9" ht="15"/>
    <row r="640" ht="15"/>
    <row r="642" ht="15"/>
    <row r="643" ht="15"/>
    <row r="644" ht="15"/>
    <row r="645" ht="15"/>
    <row r="647" ht="15"/>
    <row r="648" ht="15"/>
    <row r="655" ht="15"/>
    <row r="656" ht="15"/>
    <row r="657" ht="15"/>
    <row r="658" ht="15"/>
    <row r="659" ht="15"/>
    <row r="660" ht="15"/>
    <row r="663" ht="15"/>
    <row r="664" ht="15"/>
    <row r="665" ht="15"/>
    <row r="666" ht="15"/>
    <row r="667" ht="15"/>
    <row r="668" ht="15"/>
    <row r="669" ht="15"/>
    <row r="670" ht="15"/>
    <row r="671" ht="15"/>
    <row r="672" ht="15"/>
    <row r="673" ht="15"/>
    <row r="674"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30" ht="15"/>
    <row r="731" ht="15"/>
    <row r="768" ht="15"/>
    <row r="769" ht="15"/>
    <row r="770" ht="15"/>
    <row r="771" ht="15"/>
    <row r="772" ht="15"/>
    <row r="773" ht="15"/>
    <row r="774" ht="15"/>
    <row r="775" ht="15"/>
    <row r="776" ht="15"/>
    <row r="777"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8" ht="15"/>
    <row r="859" ht="15"/>
    <row r="860" ht="15"/>
    <row r="862" ht="15"/>
    <row r="863"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6" ht="15"/>
    <row r="897" ht="15"/>
    <row r="1067" ht="15"/>
    <row r="1068" ht="15"/>
    <row r="1069" ht="15"/>
    <row r="1070" ht="15"/>
    <row r="1071" ht="15"/>
    <row r="1072" ht="15"/>
    <row r="1078" ht="15"/>
    <row r="1079" ht="15"/>
    <row r="1080" ht="15"/>
    <row r="1081" ht="15"/>
    <row r="1082" ht="15"/>
    <row r="1083" ht="15"/>
    <row r="1084"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5" ht="15"/>
    <row r="1136" ht="15"/>
    <row r="1142" ht="15"/>
    <row r="1143" ht="15"/>
    <row r="1145" ht="15"/>
    <row r="1146" ht="15"/>
    <row r="1147" ht="15"/>
    <row r="1148" ht="15"/>
    <row r="1149" ht="15"/>
    <row r="1150" ht="15"/>
    <row r="1151" ht="15"/>
    <row r="1153" ht="15"/>
    <row r="1154" ht="15"/>
    <row r="1155"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18" ht="15"/>
    <row r="1219" ht="15"/>
    <row r="1220" ht="15"/>
    <row r="1221" ht="15"/>
    <row r="1224" ht="15"/>
    <row r="1225" ht="15"/>
    <row r="1226" ht="15"/>
    <row r="1227" ht="15"/>
    <row r="1228" ht="15"/>
    <row r="1229" ht="15"/>
    <row r="1230" ht="15"/>
    <row r="1231" ht="15"/>
    <row r="1232" ht="15"/>
    <row r="1233" ht="15"/>
    <row r="1234" ht="15"/>
    <row r="1235" ht="15"/>
    <row r="1236" ht="15"/>
    <row r="1237" ht="15"/>
    <row r="1239" ht="15"/>
    <row r="1240" ht="15"/>
    <row r="1241" ht="15"/>
    <row r="1242" ht="15"/>
    <row r="1243" ht="15"/>
    <row r="1244" ht="15"/>
    <row r="1245" ht="15"/>
    <row r="1246" ht="15"/>
    <row r="1247" ht="15"/>
    <row r="1248" ht="15"/>
    <row r="1249" ht="15"/>
    <row r="1250" ht="15"/>
    <row r="1253" ht="15"/>
    <row r="1254" ht="15"/>
    <row r="1255" ht="15"/>
    <row r="1256" ht="15"/>
    <row r="1257" ht="15"/>
    <row r="1258" ht="15"/>
    <row r="1259" ht="15"/>
    <row r="1261" ht="15"/>
    <row r="1262" ht="15"/>
    <row r="1263" ht="15"/>
    <row r="1264" ht="15"/>
    <row r="1265" ht="15"/>
    <row r="1266" ht="15"/>
    <row r="1267" ht="15"/>
    <row r="1268" ht="15"/>
    <row r="1269" ht="15"/>
    <row r="1270" ht="15"/>
    <row r="1271" ht="15"/>
    <row r="1273" ht="15"/>
    <row r="1274" ht="15"/>
    <row r="1275" ht="15"/>
    <row r="1276" ht="15"/>
    <row r="1277" ht="15"/>
    <row r="1278" ht="15"/>
    <row r="1279" ht="15"/>
    <row r="1280" ht="15"/>
    <row r="1281" ht="15"/>
    <row r="1282" ht="15"/>
    <row r="1290" ht="15"/>
    <row r="1291" ht="15"/>
    <row r="1294" ht="15"/>
    <row r="1295" ht="15"/>
    <row r="1296" ht="15"/>
    <row r="1297" ht="15"/>
    <row r="1298" ht="15"/>
    <row r="1299" ht="15"/>
    <row r="1300" ht="15"/>
    <row r="1301" ht="15"/>
    <row r="1304" ht="15"/>
    <row r="1305" ht="15"/>
    <row r="1306" ht="15"/>
    <row r="1307" ht="15"/>
    <row r="1308" ht="15"/>
    <row r="1309" ht="15"/>
    <row r="1310" ht="15"/>
    <row r="1311" ht="15"/>
    <row r="1312" ht="15"/>
    <row r="1313" ht="15"/>
    <row r="1314" ht="15"/>
    <row r="1315" ht="15"/>
    <row r="1317" ht="15"/>
    <row r="1318" ht="15"/>
    <row r="1319" ht="15"/>
    <row r="1322" ht="15"/>
    <row r="1324" ht="15"/>
    <row r="1326" ht="15"/>
    <row r="1329" ht="15"/>
    <row r="1330" ht="15"/>
    <row r="1331" ht="15"/>
    <row r="1333" ht="15"/>
    <row r="1335" ht="15"/>
  </sheetData>
  <dataValidations count="2">
    <dataValidation allowBlank="1" showInputMessage="1" showErrorMessage="1" sqref="E1" xr:uid="{920C6338-E771-4DAE-8C89-92A9093EA4DE}"/>
    <dataValidation type="list" allowBlank="1" showInputMessage="1" showErrorMessage="1" sqref="E2:E52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5"/>
  <sheetViews>
    <sheetView workbookViewId="0">
      <selection activeCell="K3" sqref="K3"/>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39100</v>
      </c>
      <c r="B2" s="105" t="str">
        <f>IFERROR(VLOOKUP(D2,DB!A:K,11,0),"")</f>
        <v>R6</v>
      </c>
      <c r="C2" s="107">
        <v>1</v>
      </c>
      <c r="D2" s="105" t="s">
        <v>35778</v>
      </c>
      <c r="E2" s="108" t="s">
        <v>38998</v>
      </c>
      <c r="F2" s="109"/>
      <c r="G2" s="78">
        <f ca="1">IFERROR(NOW()-F2,"-")</f>
        <v>45951.015569444447</v>
      </c>
      <c r="H2" s="109">
        <v>45950.930844907409</v>
      </c>
      <c r="I2" s="105" t="str">
        <f>IFERROR(VLOOKUP(D2,DB!A:F,6,0),"")</f>
        <v>SCECO</v>
      </c>
      <c r="J2" s="104" t="str">
        <f>IFERROR(VLOOKUP(D2,DB!A:G,7,0),"")</f>
        <v>Dead</v>
      </c>
      <c r="K2" s="110" t="s">
        <v>39101</v>
      </c>
      <c r="L2" s="111" t="str">
        <f>IFERROR(VLOOKUP(D2,DB!A:I,9,0),"")</f>
        <v>Latis</v>
      </c>
    </row>
    <row r="3" spans="1:16383" ht="31.5" customHeight="1">
      <c r="A3" s="106"/>
      <c r="B3" s="105" t="str">
        <f>IFERROR(VLOOKUP(D3,DB!A:K,11,0),"")</f>
        <v/>
      </c>
      <c r="C3" s="107"/>
      <c r="D3" s="105"/>
      <c r="E3" s="108"/>
      <c r="F3" s="109"/>
      <c r="G3" s="78">
        <f ca="1">IFERROR(NOW()-F3,"-")</f>
        <v>45951.015569444447</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45951.015569444447</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45951.015569444447</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45951.015569444447</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45951.015569444447</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45951.015569444447</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45951.015569444447</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45951.015569444447</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45951.015569444447</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45951.015569444447</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45951.015569444447</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45951.015569444447</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45951.015569444447</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45951.015569444447</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45951.015569444447</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45951.015569444447</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45951.015569444447</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45951.015569444447</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45951.015569444447</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45951.015569444447</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45951.015569444447</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45951.015569444447</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45951.015569444447</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45951.015569444447</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45951.015569444447</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45951.015569444447</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45951.015569444447</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45951.015569444447</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45951.015569444447</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45951.015569444447</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45951.015569444447</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45951.015569444447</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45951.015569444447</v>
      </c>
      <c r="H35" s="109"/>
      <c r="I35" s="105" t="str">
        <f>IFERROR(VLOOKUP(D35,DB!A:F,6,0),"")</f>
        <v/>
      </c>
      <c r="J35" s="104" t="str">
        <f>IFERROR(VLOOKUP(D35,DB!A:G,7,0),"")</f>
        <v/>
      </c>
      <c r="K35" s="110"/>
      <c r="L35" s="111" t="str">
        <f>IFERROR(VLOOKUP(D35,DB!A:I,9,0),"")</f>
        <v/>
      </c>
    </row>
  </sheetData>
  <dataValidations count="2">
    <dataValidation allowBlank="1" showInputMessage="1" showErrorMessage="1" sqref="E1" xr:uid="{380493DB-286A-4683-AF55-C78F04945A49}"/>
    <dataValidation type="list" allowBlank="1" showInputMessage="1" showErrorMessage="1" sqref="E2:E3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2025-10-20T21:23:18Z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