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21" documentId="13_ncr:1_{F6CB121F-512D-4AA6-A0C1-0FB36C537598}" xr6:coauthVersionLast="47" xr6:coauthVersionMax="47" xr10:uidLastSave="{03483401-0555-44ED-878C-22E50A14A74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<sst xmlns="http://schemas.openxmlformats.org/spreadsheetml/2006/main" count="178583" uniqueCount="39075">
  <si>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</si>
  <si>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</si>
  <si>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</si>
  <si>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</si>
  <si>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</si>
  <si>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</si>
  <si>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</si>
  <si>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</si>
  <si>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</si>
  <si>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</si>
  <si>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</si>
  <si>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</si>
  <si>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</si>
  <si>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</si>
  <si>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</si>
  <si>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</si>
  <si>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</si>
  <si>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</si>
  <si>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</si>
  <si>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</si>
  <si>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</si>
  <si>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</si>
  <si>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</si>
  <si>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</si>
  <si>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</si>
  <si>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</si>
  <si>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</si>
  <si>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</si>
  <si>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</si>
  <si>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</si>
  <si>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</si>
  <si>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</si>
  <si>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</si>
  <si>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</si>
  <si>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</si>
  <si>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</si>
  <si>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</si>
  <si>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</si>
  <si>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</si>
  <si>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</si>
  <si>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</si>
  <si>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</si>
  <si>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</si>
  <si>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</si>
  <si>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</si>
  <si>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</si>
  <si>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</si>
  <si>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</si>
  <si>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</si>
  <si>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</si>
  <si>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</si>
  <si>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</si>
  <si>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</si>
  <si>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</si>
  <si>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</si>
  <si>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</si>
  <si>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</si>
  <si>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</si>
  <si>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</si>
  <si>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</si>
  <si>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</si>
  <si>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</si>
  <si>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</si>
  <si>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</si>
  <si>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</si>
  <si>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</si>
  <si>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</si>
  <si>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</si>
  <si>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</si>
  <si>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</si>
  <si>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</si>
  <si>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</si>
  <si>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</si>
  <si>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</si>
  <si>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</si>
  <si>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</si>
  <si>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</si>
  <si>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</si>
  <si>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</si>
  <si>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</si>
  <si>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</si>
  <si>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</si>
  <si>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</si>
  <si>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</si>
  <si>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</si>
  <si>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</si>
  <si>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</si>
  <si>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</si>
  <si>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</si>
  <si>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</si>
  <si>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</si>
  <si>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</si>
  <si>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</si>
  <si>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</si>
  <si>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</si>
  <si>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</si>
  <si>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</si>
  <si>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</si>
  <si>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</si>
  <si>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</si>
  <si>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</si>
  <si>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</si>
  <si>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</si>
  <si>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</si>
  <si>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</si>
  <si>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</si>
  <si>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</si>
  <si>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</si>
  <si>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</si>
  <si>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</si>
  <si>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</si>
  <si>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</si>
  <si>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</si>
  <si>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</si>
  <si>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</si>
  <si>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</si>
  <si>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</si>
  <si>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</si>
  <si>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</si>
  <si>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</si>
  <si>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</si>
  <si>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</si>
  <si>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</si>
  <si>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</si>
  <si>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</si>
  <si>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</si>
  <si>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</si>
  <si>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</si>
  <si>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</si>
  <si>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</si>
  <si>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</si>
  <si>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</si>
  <si>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</si>
  <si>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</si>
  <si>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</si>
  <si>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</si>
  <si>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</si>
  <si>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</si>
  <si>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</si>
  <si>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</si>
  <si>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</si>
  <si>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</si>
  <si>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</si>
  <si>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</si>
  <si>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</si>
  <si>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</si>
  <si>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</si>
  <si>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</si>
  <si>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</si>
  <si>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</si>
  <si>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</si>
  <si>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</si>
  <si>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</si>
  <si>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</si>
  <si>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</si>
  <si>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</si>
  <si>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</si>
  <si>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</si>
  <si>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</si>
  <si>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</si>
  <si>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</si>
  <si>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</si>
  <si>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</si>
  <si>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</si>
  <si>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</si>
  <si>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</si>
  <si>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</si>
  <si>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</si>
  <si>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</si>
  <si>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</si>
  <si>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</si>
  <si>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</si>
  <si>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</si>
  <si>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</si>
  <si>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</si>
  <si>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</si>
  <si>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</si>
  <si>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</si>
  <si>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</si>
  <si>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</si>
  <si>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</si>
  <si>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</si>
  <si>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</si>
  <si>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</si>
  <si>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</si>
  <si>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</si>
  <si>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</si>
  <si>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</si>
  <si>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</si>
  <si>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</si>
  <si>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</si>
  <si>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</si>
  <si>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</si>
  <si>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</si>
  <si>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</si>
  <si>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</si>
  <si>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</si>
  <si>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</si>
  <si>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</si>
  <si>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</si>
  <si>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</si>
  <si>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</si>
  <si>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</si>
  <si>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</si>
  <si>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</si>
  <si>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</si>
  <si>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</si>
  <si>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</si>
  <si>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</si>
  <si>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</si>
  <si>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</si>
  <si>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</si>
  <si>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</si>
  <si>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</si>
  <si>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</si>
  <si>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</si>
  <si>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</si>
  <si>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</si>
  <si>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</si>
  <si>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</si>
  <si>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</si>
  <si>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</si>
  <si>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</si>
  <si>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</si>
  <si>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</si>
  <si>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</si>
  <si>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</si>
  <si>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</si>
  <si>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</si>
  <si>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</si>
  <si>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</si>
  <si>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</si>
  <si>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</si>
  <si>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</si>
  <si>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</si>
  <si>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</si>
  <si>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</si>
  <si>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</si>
  <si>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</si>
  <si>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</si>
  <si>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</si>
  <si>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</si>
  <si>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</si>
  <si>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</si>
  <si>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</si>
  <si>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</si>
  <si>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</si>
  <si>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</si>
  <si>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</si>
  <si>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</si>
  <si>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</si>
  <si>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</si>
  <si>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</si>
  <si>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</si>
  <si>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</si>
  <si>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</si>
  <si>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</si>
  <si>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</si>
  <si>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</si>
  <si>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</si>
  <si>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</si>
  <si>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</si>
  <si>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</si>
  <si>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</si>
  <si>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</si>
  <si>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</si>
  <si>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</si>
  <si>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</si>
  <si>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</si>
  <si>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</si>
  <si>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</si>
  <si>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</si>
  <si>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</si>
  <si>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</si>
  <si>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</si>
  <si>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</si>
  <si>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</si>
  <si>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</si>
  <si>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</si>
  <si>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</si>
  <si>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</si>
  <si>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</si>
  <si>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</si>
  <si>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</si>
  <si>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</si>
  <si>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</si>
  <si>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</si>
  <si>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</si>
  <si>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</si>
  <si>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</si>
  <si>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</si>
  <si>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</si>
  <si>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</si>
  <si>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</si>
  <si>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</si>
  <si>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</si>
  <si>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</si>
  <si>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</si>
  <si>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</si>
  <si>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</si>
  <si>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</si>
  <si>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</si>
  <si>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</si>
  <si>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</si>
  <si>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</si>
  <si>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</si>
  <si>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</si>
  <si>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</si>
  <si>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</si>
  <si>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</si>
  <si>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</si>
  <si>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</si>
  <si>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</si>
  <si>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</si>
  <si>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</si>
  <si>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</si>
  <si>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</si>
  <si>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</si>
  <si>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</si>
  <si>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</si>
  <si>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</si>
  <si>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</si>
  <si>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</si>
  <si>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</si>
  <si>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</si>
  <si>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</si>
  <si>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</si>
  <si>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</si>
  <si>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</si>
  <si>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</si>
  <si>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</si>
  <si>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</si>
  <si>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</si>
  <si>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</si>
  <si>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</si>
  <si>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</si>
  <si>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</si>
  <si>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</si>
  <si>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</si>
  <si>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</si>
  <si>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</si>
  <si>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</si>
  <si>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</si>
  <si>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</si>
  <si>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</si>
  <si>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</si>
  <si>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</si>
  <si>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</si>
  <si>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</si>
  <si>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</si>
  <si>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</si>
  <si>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</si>
  <si>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</si>
  <si>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</si>
  <si>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</si>
  <si>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</si>
  <si>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</si>
  <si>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</si>
  <si>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</si>
  <si>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</si>
  <si>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</si>
  <si>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</si>
  <si>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</si>
  <si>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</si>
  <si>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</si>
  <si>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</si>
  <si>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</si>
  <si>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</si>
  <si>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</si>
  <si>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</si>
  <si>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</si>
  <si>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</si>
  <si>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</si>
  <si>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</si>
  <si>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</si>
  <si>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</si>
  <si>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</si>
  <si>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</si>
  <si>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</si>
  <si>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</si>
  <si>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</si>
  <si>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</si>
  <si>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</si>
  <si>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</si>
  <si>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</si>
  <si>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</si>
  <si>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</si>
  <si>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</si>
  <si>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</si>
  <si>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</si>
  <si>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</si>
  <si>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</si>
  <si>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</si>
  <si>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</si>
  <si>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</si>
  <si>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</si>
  <si>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</si>
  <si>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</si>
  <si>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</si>
  <si>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</si>
  <si>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</si>
  <si>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</si>
  <si>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</si>
  <si>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</si>
  <si>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</si>
  <si>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</si>
  <si>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</si>
  <si>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</si>
  <si>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</si>
  <si>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</si>
  <si>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</si>
  <si>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</si>
  <si>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</si>
  <si>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</si>
  <si>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</si>
  <si>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</si>
  <si>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</si>
  <si>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</si>
  <si>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</si>
  <si>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</si>
  <si>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</si>
  <si>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</si>
  <si>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</si>
  <si>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</si>
  <si>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</si>
  <si>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</si>
  <si>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</si>
  <si>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</si>
  <si>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</si>
  <si>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</si>
  <si>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</si>
  <si>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</si>
  <si>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</si>
  <si>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</si>
  <si>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</si>
  <si>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</si>
  <si>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</si>
  <si>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</si>
  <si>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</si>
  <si>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</si>
  <si>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</si>
  <si>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</si>
  <si>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</si>
  <si>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</si>
  <si>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</si>
  <si>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</si>
  <si>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</si>
  <si>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</si>
  <si>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</si>
  <si>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</si>
  <si>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</si>
  <si>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</si>
  <si>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</si>
  <si>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</si>
  <si>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</si>
  <si>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</si>
  <si>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</si>
  <si>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</si>
  <si>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</si>
  <si>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</si>
  <si>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</si>
  <si>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</si>
  <si>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</si>
  <si>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</si>
  <si>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</si>
  <si>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</si>
  <si>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</si>
  <si>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</si>
  <si>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</si>
  <si>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</si>
  <si>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</si>
  <si>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</si>
  <si>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</si>
  <si>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</si>
  <si>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</si>
  <si>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</si>
  <si>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</si>
  <si>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</si>
  <si>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</si>
  <si>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</si>
  <si>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</si>
  <si>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</si>
  <si>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</si>
  <si>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</si>
  <si>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</si>
  <si>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</si>
  <si>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</si>
  <si>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</si>
  <si>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</si>
  <si>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</si>
  <si>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</si>
  <si>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</si>
  <si>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</si>
  <si>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</si>
  <si>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</si>
  <si>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</si>
  <si>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</si>
  <si>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</si>
  <si>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</si>
  <si>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</si>
  <si>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</si>
  <si>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</si>
  <si>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</si>
  <si>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</si>
  <si>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</si>
  <si>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</si>
  <si>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</si>
  <si>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</si>
  <si>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</si>
  <si>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</si>
  <si>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</si>
  <si>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</si>
  <si>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</si>
  <si>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</si>
  <si>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</si>
  <si>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</si>
  <si>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</si>
  <si>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</si>
  <si>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</si>
  <si>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</si>
  <si>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</si>
  <si>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</si>
  <si>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</si>
  <si>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</si>
  <si>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</si>
  <si>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</si>
  <si>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</si>
  <si>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</si>
  <si>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</si>
  <si>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</si>
  <si>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</si>
  <si>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</si>
  <si>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</si>
  <si>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</si>
  <si>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</si>
  <si>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</si>
  <si>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</si>
  <si>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</si>
  <si>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</si>
  <si>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</si>
  <si>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</si>
  <si>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</si>
  <si>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</si>
  <si>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</si>
  <si>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</si>
  <si>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</si>
  <si>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</si>
  <si>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</si>
  <si>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</si>
  <si>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</si>
  <si>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</si>
  <si>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</si>
  <si>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</si>
  <si>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</si>
  <si>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</si>
  <si>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</si>
  <si>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</si>
  <si>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</si>
  <si>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</si>
  <si>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</si>
  <si>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</si>
  <si>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</si>
  <si>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</si>
  <si>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</si>
  <si>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</si>
  <si>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</si>
  <si>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</si>
  <si>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</si>
  <si>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</si>
  <si>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</si>
  <si>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</si>
  <si>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</si>
  <si>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</si>
  <si>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</si>
  <si>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</si>
  <si>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</si>
  <si>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</si>
  <si>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</si>
  <si>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</si>
  <si>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</si>
  <si>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</si>
  <si>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</si>
  <si>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</si>
  <si>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</si>
  <si>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</si>
  <si>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</si>
  <si>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</si>
  <si>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</si>
  <si>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</si>
  <si>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</si>
  <si>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</si>
  <si>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</si>
  <si>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</si>
  <si>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</si>
  <si>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</si>
  <si>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</si>
  <si>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</si>
  <si>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</si>
  <si>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</si>
  <si>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</si>
  <si>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</si>
  <si>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</si>
  <si>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</si>
  <si>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</si>
  <si>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</si>
  <si>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</si>
  <si>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</si>
  <si>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</si>
  <si>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</si>
  <si>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</si>
  <si>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</si>
  <si>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</si>
  <si>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</si>
  <si>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</si>
  <si>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</si>
  <si>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</si>
  <si>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</si>
  <si>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</si>
  <si>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</si>
  <si>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</si>
  <si>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</si>
  <si>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</si>
  <si>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</si>
  <si>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</si>
  <si>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</si>
  <si>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</si>
  <si>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</si>
  <si>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</si>
  <si>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</si>
  <si>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</si>
  <si>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</si>
  <si>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</si>
  <si>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</si>
  <si>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</si>
  <si>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</si>
  <si>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</si>
  <si>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</si>
  <si>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</si>
  <si>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</si>
  <si>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</si>
  <si>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</si>
  <si>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</si>
  <si>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</si>
  <si>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</si>
  <si>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</si>
  <si>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</si>
  <si>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</si>
  <si>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</si>
  <si>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</si>
  <si>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</si>
  <si>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</si>
  <si>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</si>
  <si>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</si>
  <si>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</si>
  <si>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</si>
  <si>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</si>
  <si>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</si>
  <si>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</si>
  <si>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</si>
  <si>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</si>
  <si>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</si>
  <si>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</si>
  <si>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</si>
  <si>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</si>
  <si>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</si>
  <si>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</si>
  <si>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</si>
  <si>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</si>
  <si>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</si>
  <si>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</si>
  <si>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</si>
  <si>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</si>
  <si>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</si>
  <si>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</si>
  <si>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</si>
  <si>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</si>
  <si>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</si>
  <si>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</si>
  <si>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</si>
  <si>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</si>
  <si>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</si>
  <si>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</si>
  <si>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</si>
  <si>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</si>
  <si>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</si>
  <si>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</si>
  <si>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</si>
  <si>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</si>
  <si>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</si>
  <si>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</si>
  <si>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</si>
  <si>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</si>
  <si>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</si>
  <si>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</si>
  <si>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</si>
  <si>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</si>
  <si>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</si>
  <si>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</si>
  <si>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</si>
  <si>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</si>
  <si>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</si>
  <si>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</si>
  <si>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</si>
  <si>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</si>
  <si>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</si>
  <si>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</si>
  <si>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</si>
  <si>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</si>
  <si>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</si>
  <si>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</si>
  <si>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</si>
  <si>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</si>
  <si>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</si>
  <si>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</si>
  <si>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</si>
  <si>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</si>
  <si>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</si>
  <si>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</si>
  <si>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</si>
  <si>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</si>
  <si>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</si>
  <si>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</si>
  <si>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</si>
  <si>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</si>
  <si>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</si>
  <si>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</si>
  <si>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</si>
  <si>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</si>
  <si>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</si>
  <si>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</si>
  <si>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</si>
  <si>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</si>
  <si>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</si>
  <si>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</si>
  <si>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</si>
  <si>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</si>
  <si>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</si>
  <si>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</si>
  <si>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</si>
  <si>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</si>
  <si>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</si>
  <si>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</si>
  <si>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</si>
  <si>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</si>
  <si>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</si>
  <si>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</si>
  <si>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</si>
  <si>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</si>
  <si>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</si>
  <si>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</si>
  <si>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</si>
  <si>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</si>
  <si>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</si>
  <si>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</si>
  <si>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</si>
  <si>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</si>
  <si>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</si>
  <si>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</si>
  <si>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</si>
  <si>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</si>
  <si>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</si>
  <si>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</si>
  <si>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</si>
  <si>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</si>
  <si>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</si>
  <si>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</si>
  <si>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</si>
  <si>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</si>
  <si>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</si>
  <si>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</si>
  <si>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</si>
  <si>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</si>
  <si>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</si>
  <si>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</si>
  <si>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</si>
  <si>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</si>
  <si>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</si>
  <si>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</si>
  <si>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</si>
  <si>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</si>
  <si>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</si>
  <si>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</si>
  <si>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</si>
  <si>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</si>
  <si>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</si>
  <si>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</si>
  <si>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</si>
  <si>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</si>
  <si>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</si>
  <si>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</si>
  <si>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</si>
  <si>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</si>
  <si>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</si>
  <si>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</si>
  <si>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</si>
  <si>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</si>
  <si>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</si>
  <si>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</si>
  <si>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</si>
  <si>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</si>
  <si>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</si>
  <si>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</si>
  <si>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</si>
  <si>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</si>
  <si>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</si>
  <si>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</si>
  <si>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</si>
  <si>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</si>
  <si>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</si>
  <si>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</si>
  <si>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</si>
  <si>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</si>
  <si>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</si>
  <si>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</si>
  <si>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</si>
  <si>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</si>
  <si>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</si>
  <si>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</si>
  <si>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</si>
  <si>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</si>
  <si>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</si>
  <si>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</si>
  <si>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</si>
  <si>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</si>
  <si>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</si>
  <si>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</si>
  <si>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</si>
  <si>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</si>
  <si>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</si>
  <si>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</si>
  <si>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</si>
  <si>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</si>
  <si>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</si>
  <si>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</si>
  <si>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</si>
  <si>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</si>
  <si>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</si>
  <si>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</si>
  <si>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</si>
  <si>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</si>
  <si>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</si>
  <si>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</si>
  <si>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</si>
  <si>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</si>
  <si>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</si>
  <si>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</si>
  <si>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</si>
  <si>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</si>
  <si>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</si>
  <si>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</si>
  <si>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</si>
  <si>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</si>
  <si>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</si>
  <si>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</si>
  <si>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</si>
  <si>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</si>
  <si>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</si>
  <si>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</si>
  <si>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</si>
  <si>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</si>
  <si>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</si>
  <si>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</si>
  <si>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</si>
  <si>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</si>
  <si>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</si>
  <si>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</si>
  <si>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</si>
  <si>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</si>
  <si>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</si>
  <si>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</si>
  <si>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</si>
  <si>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</si>
  <si>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</si>
  <si>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</si>
  <si>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</si>
  <si>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</si>
  <si>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</si>
  <si>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</si>
  <si>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</si>
  <si>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</si>
  <si>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</si>
  <si>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</si>
  <si>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</si>
  <si>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</si>
  <si>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</si>
  <si>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</si>
  <si>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</si>
  <si>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</si>
  <si>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</si>
  <si>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</si>
  <si>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</si>
  <si>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</si>
  <si>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</si>
  <si>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</si>
  <si>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</si>
  <si>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</si>
  <si>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</si>
  <si>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</si>
  <si>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</si>
  <si>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</si>
  <si>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</si>
  <si>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</si>
  <si>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</si>
  <si>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</si>
  <si>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</si>
  <si>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</si>
  <si>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</si>
  <si>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</si>
  <si>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</si>
  <si>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</si>
  <si>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</si>
  <si>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</si>
  <si>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</si>
  <si>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</si>
  <si>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</si>
  <si>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</si>
  <si>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</si>
  <si>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</si>
  <si>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</si>
  <si>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</si>
  <si>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</si>
  <si>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</si>
  <si>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</si>
  <si>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</si>
  <si>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</si>
  <si>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</si>
  <si>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</si>
  <si>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</si>
  <si>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</si>
  <si>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</si>
  <si>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</si>
  <si>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</si>
  <si>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</si>
  <si>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</si>
  <si>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</si>
  <si>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</si>
  <si>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</si>
  <si>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</si>
  <si>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</si>
  <si>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</si>
  <si>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</si>
  <si>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</si>
  <si>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</si>
  <si>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</si>
  <si>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</si>
  <si>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</si>
  <si>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</si>
  <si>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</si>
  <si>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</si>
  <si>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</si>
  <si>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</si>
  <si>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</si>
  <si>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</si>
  <si>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</si>
  <si>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</si>
  <si>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</si>
  <si>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</si>
  <si>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</si>
  <si>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</si>
  <si>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</si>
  <si>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</si>
  <si>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</si>
  <si>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</si>
  <si>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</si>
  <si>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</si>
  <si>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</si>
  <si>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</si>
  <si>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</si>
  <si>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</si>
  <si>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</si>
  <si>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</si>
  <si>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</si>
  <si>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</si>
  <si>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</si>
  <si>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</si>
  <si>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</si>
  <si>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</si>
  <si>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</si>
  <si>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</si>
  <si>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</si>
  <si>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</si>
  <si>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</si>
  <si>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</si>
  <si>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</si>
  <si>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</si>
  <si>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</si>
  <si>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</si>
  <si>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</si>
  <si>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</si>
  <si>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</si>
  <si>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</si>
  <si>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</si>
  <si>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</si>
  <si>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</si>
  <si>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</si>
  <si>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</si>
  <si>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</si>
  <si>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</si>
  <si>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</si>
  <si>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</si>
  <si>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</si>
  <si>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</si>
  <si>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</si>
  <si>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</si>
  <si>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</si>
  <si>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</si>
  <si>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</si>
  <si>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</si>
  <si>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</si>
  <si>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</si>
  <si>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</si>
  <si>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</si>
  <si>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</si>
  <si>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</si>
  <si>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</si>
  <si>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</si>
  <si>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</si>
  <si>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</si>
  <si>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</si>
  <si>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</si>
  <si>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</si>
  <si>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</si>
  <si>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</si>
  <si>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</si>
  <si>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</si>
  <si>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</si>
  <si>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</si>
  <si>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</si>
  <si>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</si>
  <si>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</si>
  <si>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</si>
  <si>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</si>
  <si>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</si>
  <si>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</si>
  <si>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</si>
  <si>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</si>
  <si>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</si>
  <si>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</si>
  <si>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</si>
  <si>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</si>
  <si>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</si>
  <si>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</si>
  <si>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</si>
  <si>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</si>
  <si>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</si>
  <si>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</si>
  <si>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</si>
  <si>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</si>
  <si>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</si>
  <si>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</si>
  <si>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</si>
  <si>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</si>
  <si>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</si>
  <si>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</si>
  <si>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</si>
  <si>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</si>
  <si>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</si>
  <si>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</si>
  <si>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</si>
  <si>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</si>
  <si>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</si>
  <si>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</si>
  <si>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</si>
  <si>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</si>
  <si>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</si>
  <si>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</si>
  <si>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</si>
  <si>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</si>
  <si>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</si>
  <si>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</si>
  <si>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</si>
  <si>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</si>
  <si>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</si>
  <si>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</si>
  <si>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</si>
  <si>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</si>
  <si>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</si>
  <si>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</si>
  <si>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</si>
  <si>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</si>
  <si>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</si>
  <si>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</si>
  <si>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</si>
  <si>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</si>
  <si>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</si>
  <si>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</si>
  <si>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</si>
  <si>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</si>
  <si>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</si>
  <si>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</si>
  <si>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</si>
  <si>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</si>
  <si>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</si>
  <si>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</si>
  <si>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</si>
  <si>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</si>
  <si>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</si>
  <si>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</si>
  <si>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</si>
  <si>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</si>
  <si>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</si>
  <si>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</si>
  <si>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</si>
  <si>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</si>
  <si>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</si>
  <si>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</si>
  <si>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</si>
  <si>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</si>
  <si>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</si>
  <si>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</si>
  <si>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</si>
  <si>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</si>
  <si>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</si>
  <si>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</si>
  <si>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</si>
  <si>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</si>
  <si>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</si>
  <si>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</si>
  <si>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</si>
  <si>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</si>
  <si>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</si>
  <si>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</si>
  <si>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</si>
  <si>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</si>
  <si>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</si>
  <si>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</si>
  <si>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</si>
  <si>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</si>
  <si>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</si>
  <si>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</si>
  <si>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</si>
  <si>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</si>
  <si>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</si>
  <si>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</si>
  <si>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</si>
  <si>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</si>
  <si>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</si>
  <si>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</si>
  <si>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</si>
  <si>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</si>
  <si>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</si>
  <si>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</si>
  <si>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</si>
  <si>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</si>
  <si>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</si>
  <si>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</si>
  <si>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</si>
  <si>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</si>
  <si>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</si>
  <si>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</si>
  <si>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</si>
  <si>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</si>
  <si>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</si>
  <si>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</si>
  <si>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</si>
  <si>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</si>
  <si>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</si>
  <si>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</si>
  <si>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</si>
  <si>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</si>
  <si>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</si>
  <si>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</si>
  <si>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</si>
  <si>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</si>
  <si>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</si>
  <si>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</si>
  <si>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</si>
  <si>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</si>
  <si>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</si>
  <si>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</si>
  <si>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</si>
  <si>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</si>
  <si>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</si>
  <si>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</si>
  <si>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</si>
  <si>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</si>
  <si>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</si>
  <si>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</si>
  <si>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</si>
  <si>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</si>
  <si>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</si>
  <si>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</si>
  <si>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</si>
  <si>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</si>
  <si>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</si>
  <si>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</si>
  <si>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</si>
  <si>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</si>
  <si>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</si>
  <si>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</si>
  <si>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</si>
  <si>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</si>
  <si>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</si>
  <si>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</si>
  <si>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</si>
  <si>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</si>
  <si>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</si>
  <si>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</si>
  <si>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</si>
  <si>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</si>
  <si>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</si>
  <si>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</si>
  <si>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</si>
  <si>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</si>
  <si>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</si>
  <si>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</si>
  <si>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</si>
  <si>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</si>
  <si>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</si>
  <si>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</si>
  <si>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</si>
  <si>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</si>
  <si>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</si>
  <si>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</si>
  <si>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</si>
  <si>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</si>
  <si>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</si>
  <si>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</si>
  <si>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</si>
  <si>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</si>
  <si>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</si>
  <si>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</si>
  <si>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</si>
  <si>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</si>
  <si>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</si>
  <si>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</si>
  <si>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</si>
  <si>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</si>
  <si>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</si>
  <si>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</si>
  <si>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</si>
  <si>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</si>
  <si>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</si>
  <si>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</si>
  <si>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</si>
  <si>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</si>
  <si>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</si>
  <si>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</si>
  <si>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</si>
  <si>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</si>
  <si>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</si>
  <si>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</si>
  <si>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</si>
  <si>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</si>
  <si>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</si>
  <si>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</si>
  <si>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</si>
  <si>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</si>
  <si>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</si>
  <si>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</si>
  <si>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</si>
  <si>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</si>
  <si>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</si>
  <si>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</si>
  <si>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</si>
  <si>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</si>
  <si>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</si>
  <si>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</si>
  <si>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</si>
  <si>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</si>
  <si>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</si>
  <si>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</si>
  <si>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</si>
  <si>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</si>
  <si>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</si>
  <si>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</si>
  <si>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</si>
  <si>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</si>
  <si>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</si>
  <si>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</si>
  <si>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</si>
  <si>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</si>
  <si>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</si>
  <si>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</si>
  <si>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</si>
  <si>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</si>
  <si>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</si>
  <si>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</si>
  <si>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</si>
  <si>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</si>
  <si>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</si>
  <si>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</si>
  <si>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</si>
  <si>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</si>
  <si>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</si>
  <si>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</si>
  <si>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</si>
  <si>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</si>
  <si>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</si>
  <si>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</si>
  <si>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</si>
  <si>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</si>
  <si>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</si>
  <si>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</si>
  <si>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</si>
  <si>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</si>
  <si>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</si>
  <si>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</si>
  <si>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</si>
  <si>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</si>
  <si>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</si>
  <si>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</si>
  <si>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</si>
  <si>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</si>
  <si>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</si>
  <si>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</si>
  <si>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</si>
  <si>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</si>
  <si>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</si>
  <si>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</si>
  <si>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</si>
  <si>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</si>
  <si>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</si>
  <si>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</si>
  <si>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</si>
  <si>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</si>
  <si>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</si>
  <si>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</si>
  <si>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</si>
  <si>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</si>
  <si>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</si>
  <si>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</si>
  <si>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</si>
  <si>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</si>
  <si>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</si>
  <si>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</si>
  <si>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</si>
  <si>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</si>
  <si>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</si>
  <si>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</si>
  <si>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</si>
  <si>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</si>
  <si>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</si>
  <si>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</si>
  <si>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</si>
  <si>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</si>
  <si>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</si>
  <si>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</si>
  <si>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</si>
  <si>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</si>
  <si>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</si>
  <si>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</si>
  <si>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</si>
  <si>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</si>
  <si>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</si>
  <si>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</si>
  <si>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</si>
  <si>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</si>
  <si>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</si>
  <si>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</si>
  <si>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</si>
  <si>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</si>
  <si>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</si>
  <si>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</si>
  <si>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</si>
  <si>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</si>
  <si>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</si>
  <si>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</si>
  <si>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</si>
  <si>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</si>
  <si>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</si>
  <si>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</si>
  <si>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</si>
  <si>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</si>
  <si>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</si>
  <si>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</si>
  <si>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</si>
  <si>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</si>
  <si>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</si>
  <si>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</si>
  <si>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</si>
  <si>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</si>
  <si>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</si>
  <si>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</si>
  <si>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</si>
  <si>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</si>
  <si>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</si>
  <si>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</si>
  <si>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</si>
  <si>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</si>
  <si>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</si>
  <si>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</si>
  <si>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</si>
  <si>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</si>
  <si>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</si>
  <si>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</si>
  <si>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</si>
  <si>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</si>
  <si>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</si>
  <si>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</si>
  <si>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</si>
  <si>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</si>
  <si>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</si>
  <si>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</si>
  <si>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</si>
  <si>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</si>
  <si>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</si>
  <si>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</si>
  <si>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</si>
  <si>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</si>
  <si>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</si>
  <si>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</si>
  <si>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</si>
  <si>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</si>
  <si>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</si>
  <si>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</si>
  <si>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</si>
  <si>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</si>
  <si>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</si>
  <si>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</si>
  <si>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</si>
  <si>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</si>
  <si>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</si>
  <si>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</si>
  <si>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</si>
  <si>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</si>
  <si>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</si>
  <si>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</si>
  <si>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</si>
  <si>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</si>
  <si>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</si>
  <si>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</si>
  <si>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</si>
  <si>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</si>
  <si>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</si>
  <si>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</si>
  <si>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</si>
  <si>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</si>
  <si>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</si>
  <si>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</si>
  <si>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</si>
  <si>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</si>
  <si>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</si>
  <si>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</si>
  <si>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</si>
  <si>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</si>
  <si>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</si>
  <si>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</si>
  <si>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</si>
  <si>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</si>
  <si>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</si>
  <si>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</si>
  <si>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</si>
  <si>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</si>
  <si>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</si>
  <si>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</si>
  <si>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</si>
  <si>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</si>
  <si>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</si>
  <si>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</si>
  <si>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</si>
  <si>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</si>
  <si>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</si>
  <si>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</si>
  <si>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</si>
  <si>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</si>
  <si>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</si>
  <si>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</si>
  <si>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</si>
  <si>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</si>
  <si>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</si>
  <si>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</si>
  <si>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</si>
  <si>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</si>
  <si>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</si>
  <si>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</si>
  <si>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</si>
  <si>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</si>
  <si>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</si>
  <si>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</si>
  <si>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</si>
  <si>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</si>
  <si>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</si>
  <si>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</si>
  <si>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</si>
  <si>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</si>
  <si>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</si>
  <si>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</si>
  <si>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</si>
  <si>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</si>
  <si>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</si>
  <si>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</si>
  <si>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</si>
  <si>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</si>
  <si>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</si>
  <si>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</si>
  <si>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</si>
  <si>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</si>
  <si>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</si>
  <si>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</si>
  <si>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</si>
  <si>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</si>
  <si>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</si>
  <si>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</si>
  <si>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</si>
  <si>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</si>
  <si>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</si>
  <si>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</si>
  <si>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</si>
  <si>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</si>
  <si>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</si>
  <si>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</si>
  <si>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</si>
  <si>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</si>
  <si>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</si>
  <si>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</si>
  <si>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</si>
  <si>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</si>
  <si>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</si>
  <si>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</si>
  <si>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</si>
  <si>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</si>
  <si>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</si>
  <si>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</si>
  <si>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</si>
  <si>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</si>
  <si>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</si>
  <si>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</si>
  <si>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</si>
  <si>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</si>
  <si>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</si>
  <si>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</si>
  <si>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</si>
  <si>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</si>
  <si>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</si>
  <si>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</si>
  <si>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</si>
  <si>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</si>
  <si>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</si>
  <si>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</si>
  <si>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</si>
  <si>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</si>
  <si>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</si>
  <si>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</si>
  <si>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</si>
  <si>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</si>
  <si>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</si>
  <si>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</si>
  <si>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</si>
  <si>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</si>
  <si>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</si>
  <si>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</si>
  <si>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</si>
  <si>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</si>
  <si>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</si>
  <si>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</si>
  <si>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</si>
  <si>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</si>
  <si>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</si>
  <si>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</si>
  <si>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</si>
  <si>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</si>
  <si>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</si>
  <si>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</si>
  <si>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</si>
  <si>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</si>
  <si>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</si>
  <si>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</si>
  <si>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</si>
  <si>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</si>
  <si>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</si>
  <si>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</si>
  <si>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</si>
  <si>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</si>
  <si>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</si>
  <si>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</si>
  <si>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</si>
  <si>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</si>
  <si>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</si>
  <si>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</si>
  <si>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</si>
  <si>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</si>
  <si>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</si>
  <si>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</si>
  <si>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</si>
  <si>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</si>
  <si>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</si>
  <si>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</si>
  <si>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</si>
  <si>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</si>
  <si>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</si>
  <si>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</si>
  <si>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</si>
  <si>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</si>
  <si>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</si>
  <si>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</si>
  <si>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</si>
  <si>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</si>
  <si>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</si>
  <si>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</si>
  <si>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</si>
  <si>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</si>
  <si>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</si>
  <si>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</si>
  <si>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</si>
  <si>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</si>
  <si>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</si>
  <si>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</si>
  <si>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</si>
  <si>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</si>
  <si>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</si>
  <si>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</si>
  <si>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</si>
  <si>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</si>
  <si>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</si>
  <si>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</si>
  <si>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</si>
  <si>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</si>
  <si>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</si>
  <si>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</si>
  <si>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</si>
  <si>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</si>
  <si>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</si>
  <si>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</si>
  <si>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</si>
  <si>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</si>
  <si>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</si>
  <si>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</si>
  <si>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</si>
  <si>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</si>
  <si>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</si>
  <si>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</si>
  <si>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</si>
  <si>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</si>
  <si>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</si>
  <si>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</si>
  <si>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</si>
  <si>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</si>
  <si>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</si>
  <si>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</si>
  <si>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</si>
  <si>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</si>
  <si>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</si>
  <si>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</si>
  <si>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</si>
  <si>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</si>
  <si>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</si>
  <si>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</si>
  <si>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</si>
  <si>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</si>
  <si>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</si>
  <si>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</si>
  <si>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</si>
  <si>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</si>
  <si>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</si>
  <si>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</si>
  <si>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</si>
  <si>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</si>
  <si>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</si>
  <si>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</si>
  <si>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</si>
  <si>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</si>
  <si>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</si>
  <si>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</si>
  <si>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</si>
  <si>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</si>
  <si>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</si>
  <si>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</si>
  <si>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</si>
  <si>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</si>
  <si>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</si>
  <si>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</si>
  <si>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</si>
  <si>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</si>
  <si>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</si>
  <si>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</si>
  <si>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</si>
  <si>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</si>
  <si>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</si>
  <si>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</si>
  <si>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</si>
  <si>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</si>
  <si>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</si>
  <si>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</si>
  <si>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</si>
  <si>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</si>
  <si>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</si>
  <si>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</si>
  <si>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</si>
  <si>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</si>
  <si>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</si>
  <si>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</si>
  <si>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</si>
  <si>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</si>
  <si>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</si>
  <si>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</si>
  <si>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</si>
  <si>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</si>
  <si>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</si>
  <si>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</si>
  <si>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</si>
  <si>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</si>
  <si>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</si>
  <si>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</si>
  <si>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</si>
  <si>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</si>
  <si>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</si>
  <si>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</si>
  <si>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</si>
  <si>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</si>
  <si>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</si>
  <si>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</si>
  <si>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</si>
  <si>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</si>
  <si>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</si>
  <si>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</si>
  <si>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</si>
  <si>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</si>
  <si>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</si>
  <si>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</si>
  <si>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</si>
  <si>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</si>
  <si>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</si>
  <si>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</si>
  <si>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</si>
  <si>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</si>
  <si>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</si>
  <si>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</si>
  <si>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</si>
  <si>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</si>
  <si>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</si>
  <si>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</si>
  <si>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</si>
  <si>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</si>
  <si>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</si>
  <si>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</si>
  <si>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</si>
  <si>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</si>
  <si>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</si>
  <si>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</si>
  <si>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</si>
  <si>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</si>
  <si>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</si>
  <si>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</si>
  <si>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</si>
  <si>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</si>
  <si>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</si>
  <si>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</si>
  <si>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</si>
  <si>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</si>
  <si>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</si>
  <si>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</si>
  <si>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</si>
  <si>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</si>
  <si>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</si>
  <si>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</si>
  <si>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</si>
  <si>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</si>
  <si>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</si>
  <si>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</si>
  <si>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</si>
  <si>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</si>
  <si>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</si>
  <si>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</si>
  <si>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</si>
  <si>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</si>
  <si>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</si>
  <si>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</si>
  <si>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</si>
  <si>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</si>
  <si>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</si>
  <si>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</si>
  <si>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</si>
  <si>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</si>
  <si>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</si>
  <si>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</si>
  <si>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</si>
  <si>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</si>
  <si>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</si>
  <si>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</si>
  <si>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</si>
  <si>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</si>
  <si>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</si>
  <si>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</si>
  <si>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</si>
  <si>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</si>
  <si>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</si>
  <si>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</si>
  <si>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</si>
  <si>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</si>
  <si>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</si>
  <si>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</si>
  <si>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</si>
  <si>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</si>
  <si>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</si>
  <si>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</si>
  <si>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</si>
  <si>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</si>
  <si>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</si>
  <si>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</si>
  <si>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</si>
  <si>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</si>
  <si>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</si>
  <si>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</si>
  <si>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</si>
  <si>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</si>
  <si>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</si>
  <si>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</si>
  <si>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</si>
  <si>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</si>
  <si>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</si>
  <si>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</si>
  <si>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</si>
  <si>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</si>
  <si>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</si>
  <si>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</si>
  <si>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</si>
  <si>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</si>
  <si>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</si>
  <si>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</si>
  <si>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</si>
  <si>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</si>
  <si>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</si>
  <si>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</si>
  <si>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</si>
  <si>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</si>
  <si>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</si>
  <si>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</si>
  <si>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</si>
  <si>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</si>
  <si>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</si>
  <si>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</si>
  <si>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</si>
  <si>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</si>
  <si>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</si>
  <si>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</si>
  <si>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</si>
  <si>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</si>
  <si>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</si>
  <si>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</si>
  <si>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</si>
  <si>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</si>
  <si>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</si>
  <si>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</si>
  <si>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</si>
  <si>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</si>
  <si>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</si>
  <si>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</si>
  <si>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</si>
  <si>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</si>
  <si>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</si>
  <si>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</si>
  <si>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</si>
  <si>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</si>
  <si>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</si>
  <si>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</si>
  <si>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</si>
  <si>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</si>
  <si>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</si>
  <si>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</si>
  <si>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</si>
  <si>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</si>
  <si>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</si>
  <si>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</si>
  <si>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</si>
  <si>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</si>
  <si>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</si>
  <si>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</si>
  <si>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</si>
  <si>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</si>
  <si>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</si>
  <si>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</si>
  <si>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</si>
  <si>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</si>
  <si>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</si>
  <si>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</si>
  <si>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</si>
  <si>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</si>
  <si>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</si>
  <si>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</si>
  <si>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</si>
  <si>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</si>
  <si>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</si>
  <si>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</si>
  <si>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</si>
  <si>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</si>
  <si>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</si>
  <si>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</si>
  <si>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</si>
  <si>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</si>
  <si>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</si>
  <si>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</si>
  <si>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</si>
  <si>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</si>
  <si>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</si>
  <si>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</si>
  <si>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</si>
  <si>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</si>
  <si>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</si>
  <si>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</si>
  <si>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</si>
  <si>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</si>
  <si>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</si>
  <si>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</si>
  <si>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</si>
  <si>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</si>
  <si>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</si>
  <si>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</si>
  <si>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</si>
  <si>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</si>
  <si>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</si>
  <si>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</si>
  <si>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</si>
  <si>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</si>
  <si>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</si>
  <si>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</si>
  <si>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</si>
  <si>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</si>
  <si>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</si>
  <si>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</si>
  <si>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</si>
  <si>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</si>
  <si>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</si>
  <si>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</si>
  <si>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</si>
  <si>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</si>
  <si>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</si>
  <si>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</si>
  <si>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</si>
  <si>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</si>
  <si>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</si>
  <si>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</si>
  <si>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</si>
  <si>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</si>
  <si>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</si>
  <si>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</si>
  <si>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</si>
  <si>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</si>
  <si>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</si>
  <si>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</si>
  <si>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</si>
  <si>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</si>
  <si>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</si>
  <si>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</si>
  <si>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</si>
  <si>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</si>
  <si>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</si>
  <si>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</si>
  <si>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</si>
  <si>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</si>
  <si>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</si>
  <si>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</si>
  <si>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</si>
  <si>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</si>
  <si>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</si>
  <si>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</si>
  <si>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</si>
  <si>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</si>
  <si>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</si>
  <si>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</si>
  <si>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</si>
  <si>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</si>
  <si>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</si>
  <si>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</si>
  <si>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</si>
  <si>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</si>
  <si>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</si>
  <si>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</si>
  <si>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</si>
  <si>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</si>
  <si>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</si>
  <si>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</si>
  <si>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</si>
  <si>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</si>
  <si>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</si>
  <si>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</si>
  <si>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</si>
  <si>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</si>
  <si>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</si>
  <si>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</si>
  <si>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</si>
  <si>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</si>
  <si>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</si>
  <si>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</si>
  <si>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</si>
  <si>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</si>
  <si>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</si>
  <si>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</si>
  <si>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</si>
  <si>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</si>
  <si>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</si>
  <si>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</si>
  <si>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</si>
  <si>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</si>
  <si>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</si>
  <si>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</si>
  <si>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</si>
  <si>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</si>
  <si>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</si>
  <si>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</si>
  <si>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</si>
  <si>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</si>
  <si>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</si>
  <si>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</si>
  <si>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</si>
  <si>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</si>
  <si>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</si>
  <si>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</si>
  <si>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</si>
  <si>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</si>
  <si>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</si>
  <si>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</si>
  <si>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</si>
  <si>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</si>
  <si>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</si>
  <si>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</si>
  <si>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</si>
  <si>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</si>
  <si>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</si>
  <si>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</si>
  <si>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</si>
  <si>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</si>
  <si>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</si>
  <si>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</si>
  <si>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</si>
  <si>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</si>
  <si>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</si>
  <si>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</si>
  <si>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</si>
  <si>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</si>
  <si>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</si>
  <si>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</si>
  <si>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</si>
  <si>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</si>
  <si>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</si>
  <si>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</si>
  <si>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</si>
  <si>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</si>
  <si>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</si>
  <si>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</si>
  <si>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</si>
  <si>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</si>
  <si>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</si>
  <si>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</si>
  <si>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</si>
  <si>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</si>
  <si>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</si>
  <si>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</si>
  <si>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</si>
  <si>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</si>
  <si>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</si>
  <si>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</si>
  <si>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</si>
  <si>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</si>
  <si>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</si>
  <si>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</si>
  <si>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</si>
  <si>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</si>
  <si>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</si>
  <si>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</si>
  <si>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</si>
  <si>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</si>
  <si>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</si>
  <si>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</si>
  <si>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</si>
  <si>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</si>
  <si>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</si>
  <si>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</si>
  <si>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</si>
  <si>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</si>
  <si>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</si>
  <si>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</si>
  <si>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</si>
  <si>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</si>
  <si>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</si>
  <si>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</si>
  <si>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</si>
  <si>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</si>
  <si>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</si>
  <si>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</si>
  <si>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</si>
  <si>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</si>
  <si>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</si>
  <si>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</si>
  <si>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</si>
  <si>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</si>
  <si>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</si>
  <si>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</si>
  <si>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</si>
  <si>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</si>
  <si>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</si>
  <si>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</si>
  <si>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</si>
  <si>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</si>
  <si>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</si>
  <si>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</si>
  <si>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</si>
  <si>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</si>
  <si>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</si>
  <si>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</si>
  <si>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</si>
  <si>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</si>
  <si>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</si>
  <si>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</si>
  <si>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</si>
  <si>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</si>
  <si>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</si>
  <si>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</si>
  <si>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</si>
  <si>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</si>
  <si>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</si>
  <si>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</si>
  <si>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</si>
  <si>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</si>
  <si>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</si>
  <si>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</si>
  <si>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</si>
  <si>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</si>
  <si>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</si>
  <si>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</si>
  <si>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</si>
  <si>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</si>
  <si>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</si>
  <si>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</si>
  <si>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</si>
  <si>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</si>
  <si>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</si>
  <si>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</si>
  <si>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</si>
  <si>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</si>
  <si>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</si>
  <si>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</si>
  <si>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</si>
  <si>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</si>
  <si>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</si>
  <si>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</si>
  <si>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</si>
  <si>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</si>
  <si>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</si>
  <si>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</si>
  <si>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</si>
  <si>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</si>
  <si>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</si>
  <si>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</si>
  <si>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</si>
  <si>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</si>
  <si>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</si>
  <si>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</si>
  <si>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</si>
  <si>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</si>
  <si>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</si>
  <si>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</si>
  <si>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</si>
  <si>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</si>
  <si>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</si>
  <si>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</si>
  <si>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</si>
  <si>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</si>
  <si>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</si>
  <si>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</si>
  <si>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</si>
  <si>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</si>
  <si>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</si>
  <si>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</si>
  <si>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</si>
  <si>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</si>
  <si>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</si>
  <si>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</si>
  <si>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</si>
  <si>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</si>
  <si>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</si>
  <si>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</si>
  <si>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</si>
  <si>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</si>
  <si>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</si>
  <si>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</si>
  <si>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</si>
  <si>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</si>
  <si>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</si>
  <si>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</si>
  <si>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</si>
  <si>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</si>
  <si>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</si>
  <si>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</si>
  <si>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</si>
  <si>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</si>
  <si>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</si>
  <si>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</si>
  <si>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</si>
  <si>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</si>
  <si>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</si>
  <si>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</si>
  <si>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</si>
  <si>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</si>
  <si>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</si>
  <si>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</si>
  <si>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</si>
  <si>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</si>
  <si>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</si>
  <si>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</si>
  <si>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</si>
  <si>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</si>
  <si>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</si>
  <si>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</si>
  <si>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</si>
  <si>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</si>
  <si>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</si>
  <si>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</si>
  <si>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</si>
  <si>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</si>
  <si>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</si>
  <si>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</si>
  <si>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</si>
  <si>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</si>
  <si>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</si>
  <si>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</si>
  <si>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</si>
  <si>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</si>
  <si>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</si>
  <si>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</si>
  <si>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</si>
  <si>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</si>
  <si>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</si>
  <si>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</si>
  <si>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</si>
  <si>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</si>
  <si>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</si>
  <si>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</si>
  <si>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</si>
  <si>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</si>
  <si>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</si>
  <si>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</si>
  <si>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</si>
  <si>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</si>
  <si>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</si>
  <si>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</si>
  <si>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</si>
  <si>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</si>
  <si>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</si>
  <si>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</si>
  <si>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</si>
  <si>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</si>
  <si>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</si>
  <si>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</si>
  <si>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</si>
  <si>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</si>
  <si>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</si>
  <si>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</si>
  <si>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</si>
  <si>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</si>
  <si>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</si>
  <si>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</si>
  <si>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</si>
  <si>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</si>
  <si>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</si>
  <si>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</si>
  <si>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</si>
  <si>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</si>
  <si>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</si>
  <si>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</si>
  <si>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</si>
  <si>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</si>
  <si>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</si>
  <si>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</si>
  <si>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</si>
  <si>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</si>
  <si>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</si>
  <si>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</si>
  <si>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</si>
  <si>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</si>
  <si>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</si>
  <si>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</si>
  <si>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</si>
  <si>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</si>
  <si>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</si>
  <si>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</si>
  <si>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</si>
  <si>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</si>
  <si>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</si>
  <si>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</si>
  <si>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</si>
  <si>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</si>
  <si>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</si>
  <si>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</si>
  <si>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</si>
  <si>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</si>
  <si>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</si>
  <si>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</si>
  <si>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</si>
  <si>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</si>
  <si>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</si>
  <si>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</si>
  <si>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</si>
  <si>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</si>
  <si>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</si>
  <si>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</si>
  <si>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</si>
  <si>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</si>
  <si>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</si>
  <si>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</si>
  <si>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</si>
  <si>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</si>
  <si>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</si>
  <si>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</si>
  <si>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</si>
  <si>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</si>
  <si>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</si>
  <si>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</si>
  <si>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</si>
  <si>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</si>
  <si>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</si>
  <si>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</si>
  <si>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</si>
  <si>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</si>
  <si>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</si>
  <si>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</si>
  <si>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</si>
  <si>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</si>
  <si>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</si>
  <si>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</si>
  <si>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</si>
  <si>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</si>
  <si>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</si>
  <si>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</si>
  <si>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</si>
  <si>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</si>
  <si>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</si>
  <si>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</si>
  <si>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</si>
  <si>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</si>
  <si>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</si>
  <si>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</si>
  <si>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</si>
  <si>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</si>
  <si>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</si>
  <si>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</si>
  <si>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</si>
  <si>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</si>
  <si>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</si>
  <si>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</si>
  <si>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</si>
  <si>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</si>
  <si>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</si>
  <si>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</si>
  <si>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</si>
  <si>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</si>
  <si>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</si>
  <si>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</si>
  <si>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</si>
  <si>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</si>
  <si>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</si>
  <si>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</si>
  <si>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</si>
  <si>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</si>
  <si>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</si>
  <si>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</si>
  <si>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</si>
  <si>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</si>
  <si>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</si>
  <si>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</si>
  <si>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</si>
  <si>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</si>
  <si>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</si>
  <si>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</si>
  <si>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</si>
  <si>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</si>
  <si>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</si>
  <si>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</si>
  <si>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</si>
  <si>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</si>
  <si>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</si>
  <si>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</si>
  <si>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</si>
  <si>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</si>
  <si>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</si>
  <si>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</si>
  <si>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</si>
  <si>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</si>
  <si>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</si>
  <si>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</si>
  <si>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</si>
  <si>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</si>
  <si>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</si>
  <si>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</si>
  <si>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</si>
  <si>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</si>
  <si>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</si>
  <si>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</si>
  <si>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</si>
  <si>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</si>
  <si>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</si>
  <si>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</si>
  <si>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</si>
  <si>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</si>
  <si>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</si>
  <si>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</si>
  <si>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</si>
  <si>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</si>
  <si>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</si>
  <si>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</si>
  <si>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</si>
  <si>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</si>
  <si>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</si>
  <si>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</si>
  <si>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</si>
  <si>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</si>
  <si>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</si>
  <si>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</si>
  <si>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</si>
  <si>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</si>
  <si>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</si>
  <si>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</si>
  <si>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</si>
  <si>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</si>
  <si>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</si>
  <si>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</si>
  <si>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</si>
  <si>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</si>
  <si>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</si>
  <si>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</si>
  <si>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</si>
  <si>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</si>
  <si>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</si>
  <si>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</si>
  <si>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</si>
  <si>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</si>
  <si>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</si>
  <si>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</si>
  <si>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</si>
  <si>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</si>
  <si>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</si>
  <si>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</si>
  <si>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</si>
  <si>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</si>
  <si>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</si>
  <si>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</si>
  <si>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</si>
  <si>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</si>
  <si>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</si>
  <si>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</si>
  <si>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</si>
  <si>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</si>
  <si>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</si>
  <si>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</si>
  <si>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</si>
  <si>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</si>
  <si>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</si>
  <si>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</si>
  <si>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</si>
  <si>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</si>
  <si>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</si>
  <si>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</si>
  <si>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</si>
  <si>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</si>
  <si>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</si>
  <si>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</si>
  <si>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</si>
  <si>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</si>
  <si>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</si>
  <si>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</si>
  <si>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</si>
  <si>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</si>
  <si>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</si>
  <si>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</si>
  <si>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</si>
  <si>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</si>
  <si>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</si>
  <si>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</si>
  <si>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</si>
  <si>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</si>
  <si>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</si>
  <si>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</si>
  <si>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</si>
  <si>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</si>
  <si>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</si>
  <si>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</si>
  <si>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</si>
  <si>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</si>
  <si>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</si>
  <si>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</si>
  <si>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</si>
  <si>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</si>
  <si>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</si>
  <si>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</si>
  <si>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</si>
  <si>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</si>
  <si>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</si>
  <si>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</si>
  <si>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</si>
  <si>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</si>
  <si>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</si>
  <si>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</si>
  <si>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</si>
  <si>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</si>
  <si>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</si>
  <si>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</si>
  <si>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</si>
  <si>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</si>
  <si>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</si>
  <si>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</si>
  <si>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</si>
  <si>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</si>
  <si>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</si>
  <si>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</si>
  <si>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</si>
  <si>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</si>
  <si>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</si>
  <si>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</si>
  <si>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</si>
  <si>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</si>
  <si>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</si>
  <si>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</si>
  <si>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</si>
  <si>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</si>
  <si>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</si>
  <si>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</si>
  <si>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</si>
  <si>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</si>
  <si>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</si>
  <si>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</si>
  <si>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</si>
  <si>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</si>
  <si>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</si>
  <si>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</si>
  <si>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</si>
  <si>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</si>
  <si>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</si>
  <si>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</si>
  <si>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</si>
  <si>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</si>
  <si>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</si>
  <si>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</si>
  <si>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</si>
  <si>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</si>
  <si>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</si>
  <si>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</si>
  <si>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</si>
  <si>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</si>
  <si>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</si>
  <si>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</si>
  <si>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</si>
  <si>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</si>
  <si>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</si>
  <si>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</si>
  <si>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</si>
  <si>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</si>
  <si>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</si>
  <si>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</si>
  <si>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</si>
  <si>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</si>
  <si>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</si>
  <si>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</si>
  <si>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</si>
  <si>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</si>
  <si>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</si>
  <si>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</si>
  <si>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</si>
  <si>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</si>
  <si>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</si>
  <si>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</si>
  <si>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</si>
  <si>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</si>
  <si>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</si>
  <si>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</si>
  <si>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</si>
  <si>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</si>
  <si>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</si>
  <si>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</si>
  <si>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</si>
  <si>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</si>
  <si>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</si>
  <si>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</si>
  <si>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</si>
  <si>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</si>
  <si>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</si>
  <si>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</si>
  <si>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</si>
  <si>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</si>
  <si>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</si>
  <si>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</si>
  <si>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</si>
  <si>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</si>
  <si>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</si>
  <si>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</si>
  <si>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</si>
  <si>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</si>
  <si>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</si>
  <si>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</si>
  <si>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</si>
  <si>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</si>
  <si>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</si>
  <si>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</si>
  <si>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</si>
  <si>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</si>
  <si>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</si>
  <si>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</si>
  <si>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</si>
  <si>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</si>
  <si>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</si>
  <si>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</si>
  <si>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</si>
  <si>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</si>
  <si>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</si>
  <si>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</si>
  <si>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</si>
  <si>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</si>
  <si>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</si>
  <si>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</si>
  <si>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</si>
  <si>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</si>
  <si>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</si>
  <si>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</si>
  <si>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</si>
  <si>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</si>
  <si>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</si>
  <si>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</si>
  <si>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</si>
  <si>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</si>
  <si>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</si>
  <si>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</si>
  <si>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</si>
  <si>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</si>
  <si>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</si>
  <si>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</si>
  <si>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</si>
  <si>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</si>
  <si>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</si>
  <si>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</si>
  <si>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</si>
  <si>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</si>
  <si>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</si>
  <si>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</si>
  <si>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</si>
  <si>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</si>
  <si>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</si>
  <si>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</si>
  <si>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</si>
  <si>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</si>
  <si>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</si>
  <si>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</si>
  <si>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</si>
  <si>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</si>
  <si>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</si>
  <si>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</si>
  <si>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</si>
  <si>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</si>
  <si>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</si>
  <si>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</si>
  <si>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</si>
  <si>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</si>
  <si>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</si>
  <si>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</si>
  <si>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</si>
  <si>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</si>
  <si>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</si>
  <si>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</si>
  <si>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</si>
  <si>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</si>
  <si>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</si>
  <si>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</si>
  <si>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</si>
  <si>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</si>
  <si>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</si>
  <si>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</si>
  <si>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</si>
  <si>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</si>
  <si>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</si>
  <si>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</si>
  <si>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</si>
  <si>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</si>
  <si>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</si>
  <si>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</si>
  <si>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</si>
  <si>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</si>
  <si>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</si>
  <si>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</si>
  <si>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</si>
  <si>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</si>
  <si>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</si>
  <si>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</si>
  <si>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</si>
  <si>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</si>
  <si>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</si>
  <si>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</si>
  <si>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</si>
  <si>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</si>
  <si>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</si>
  <si>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</si>
  <si>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</si>
  <si>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</si>
  <si>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</si>
  <si>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</si>
  <si>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</si>
  <si>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</si>
  <si>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</si>
  <si>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</si>
  <si>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</si>
  <si>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</si>
  <si>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</si>
  <si>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</si>
  <si>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</si>
  <si>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</si>
  <si>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</si>
  <si>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</si>
  <si>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</si>
  <si>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</si>
  <si>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</si>
  <si>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</si>
  <si>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</si>
  <si>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</si>
  <si>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</si>
  <si>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</si>
  <si>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</si>
  <si>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</si>
  <si>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</si>
  <si>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</si>
  <si>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</si>
  <si>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</si>
  <si>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</si>
  <si>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</si>
  <si>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</si>
  <si>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</si>
  <si>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</si>
  <si>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</si>
  <si>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</si>
  <si>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</si>
  <si>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</si>
  <si>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</si>
  <si>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</si>
  <si>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</si>
  <si>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</si>
  <si>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</si>
  <si>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</si>
  <si>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</si>
  <si>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</si>
  <si>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</si>
  <si>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</si>
  <si>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</si>
  <si>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</si>
  <si>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</si>
  <si>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</si>
  <si>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</si>
  <si>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</si>
  <si>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</si>
  <si>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</si>
  <si>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</si>
  <si>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</si>
  <si>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</si>
  <si>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</si>
  <si>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</si>
  <si>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</si>
  <si>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</si>
  <si>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</si>
  <si>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</si>
  <si>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</si>
  <si>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</si>
  <si>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</si>
  <si>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</si>
  <si>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</si>
  <si>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</si>
  <si>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</si>
  <si>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</si>
  <si>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</si>
  <si>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</si>
  <si>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</si>
  <si>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</si>
  <si>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</si>
  <si>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</si>
  <si>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</si>
  <si>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</si>
  <si>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</si>
  <si>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</si>
  <si>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</si>
  <si>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</si>
  <si>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</si>
  <si>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</si>
  <si>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</si>
  <si>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</si>
  <si>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</si>
  <si>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</si>
  <si>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</si>
  <si>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</si>
  <si>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</si>
  <si>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</si>
  <si>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</si>
  <si>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</si>
  <si>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</si>
  <si>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</si>
  <si>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</si>
  <si>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</si>
  <si>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</si>
  <si>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</si>
  <si>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</si>
  <si>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</si>
  <si>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</si>
  <si>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</si>
  <si>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</si>
  <si>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</si>
  <si>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</si>
  <si>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</si>
  <si>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</si>
  <si>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</si>
  <si>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</si>
  <si>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</si>
  <si>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</si>
  <si>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</si>
  <si>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</si>
  <si>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</si>
  <si>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</si>
  <si>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</si>
  <si>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</si>
  <si>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</si>
  <si>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</si>
  <si>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</si>
  <si>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</si>
  <si>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</si>
  <si>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</si>
  <si>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</si>
  <si>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</si>
  <si>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</si>
  <si>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</si>
  <si>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</si>
  <si>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</si>
  <si>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</si>
  <si>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</si>
  <si>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</si>
  <si>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</si>
  <si>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</si>
  <si>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</si>
  <si>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</si>
  <si>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</si>
  <si>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</si>
  <si>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</si>
  <si>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</si>
  <si>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</si>
  <si>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</si>
  <si>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</si>
  <si>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</si>
  <si>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</si>
  <si>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</si>
  <si>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</si>
  <si>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</si>
  <si>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</si>
  <si>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</si>
  <si>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</si>
  <si>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</si>
  <si>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</si>
  <si>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</si>
  <si>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</si>
  <si>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</si>
  <si>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</si>
  <si>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</si>
  <si>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</si>
  <si>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</si>
  <si>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</si>
  <si>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</si>
  <si>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</si>
  <si>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</si>
  <si>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</si>
  <si>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</si>
  <si>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</si>
  <si>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</si>
  <si>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</si>
  <si>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</si>
  <si>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</si>
  <si>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</si>
  <si>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</si>
  <si>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</si>
  <si>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</si>
  <si>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</si>
  <si>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</si>
  <si>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</si>
  <si>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</si>
  <si>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</si>
  <si>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</si>
  <si>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</si>
  <si>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</si>
  <si>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</si>
  <si>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</si>
  <si>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</si>
  <si>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</si>
  <si>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</si>
  <si>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</si>
  <si>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</si>
  <si>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</si>
  <si>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</si>
  <si>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</si>
  <si>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</si>
  <si>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</si>
  <si>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</si>
  <si>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</si>
  <si>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</si>
  <si>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</si>
  <si>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</si>
  <si>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</si>
  <si>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</si>
  <si>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</si>
  <si>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</si>
  <si>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</si>
  <si>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</si>
  <si>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</si>
  <si>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</si>
  <si>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</si>
  <si>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</si>
  <si>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</si>
  <si>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</si>
  <si>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</si>
  <si>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</si>
  <si>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</si>
  <si>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</si>
  <si>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</si>
  <si>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</si>
  <si>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</si>
  <si>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</si>
  <si>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</si>
  <si>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</si>
  <si>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</si>
  <si>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</si>
  <si>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</si>
  <si>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</si>
  <si>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</si>
  <si>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</si>
  <si>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</si>
  <si>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</si>
  <si>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</si>
  <si>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</si>
  <si>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</si>
  <si>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</si>
  <si>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</si>
  <si>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</si>
  <si>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</si>
  <si>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</si>
  <si>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</si>
  <si>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</si>
  <si>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</si>
  <si>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</si>
  <si>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</si>
  <si>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</si>
  <si>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</si>
  <si>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</si>
  <si>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</si>
  <si>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</si>
  <si>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</si>
  <si>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</si>
  <si>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</si>
  <si>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</si>
  <si>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</si>
  <si>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</si>
  <si>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</si>
  <si>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</si>
  <si>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</si>
  <si>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</si>
  <si>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</si>
  <si>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</si>
  <si>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</si>
  <si>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</si>
  <si>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</si>
  <si>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</si>
  <si>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</si>
  <si>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</si>
  <si>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</si>
  <si>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</si>
  <si>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</si>
  <si>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</si>
  <si>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</si>
  <si>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</si>
  <si>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</si>
  <si>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</si>
  <si>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</si>
  <si>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</si>
  <si>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</si>
  <si>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</si>
  <si>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</si>
  <si>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</si>
  <si>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</si>
  <si>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</si>
  <si>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</si>
  <si>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</si>
  <si>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</si>
  <si>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</si>
  <si>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</si>
  <si>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</si>
  <si>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</si>
  <si>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</si>
  <si>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</si>
  <si>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</si>
  <si>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</si>
  <si>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</si>
  <si>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</si>
  <si>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</si>
  <si>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</si>
  <si>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</si>
  <si>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</si>
  <si>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</si>
  <si>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</si>
  <si>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</si>
  <si>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</si>
  <si>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</si>
  <si>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</si>
  <si>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</si>
  <si>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</si>
  <si>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</si>
  <si>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</si>
  <si>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</si>
  <si>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</si>
  <si>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</si>
  <si>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</si>
  <si>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</si>
  <si>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</si>
  <si>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</si>
  <si>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</si>
  <si>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</si>
  <si>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</si>
  <si>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</si>
  <si>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</si>
  <si>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</si>
  <si>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</si>
  <si>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</si>
  <si>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</si>
  <si>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</si>
  <si>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</si>
  <si>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</si>
  <si>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</si>
  <si>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</si>
  <si>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</si>
  <si>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</si>
  <si>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</si>
  <si>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</si>
  <si>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</si>
  <si>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</si>
  <si>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</si>
  <si>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</si>
  <si>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</si>
  <si>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</si>
  <si>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</si>
  <si>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</si>
  <si>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</si>
  <si>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</si>
  <si>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</si>
  <si>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</si>
  <si>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</si>
  <si>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</si>
  <si>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</si>
  <si>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</si>
  <si>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</si>
  <si>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</si>
  <si>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</si>
  <si>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</si>
  <si>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</si>
  <si>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</si>
  <si>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</si>
  <si>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</si>
  <si>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</si>
  <si>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</si>
  <si>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</si>
  <si>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</si>
  <si>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</si>
  <si>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</si>
  <si>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</si>
  <si>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</si>
  <si>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</si>
  <si>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</si>
  <si>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</si>
  <si>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</si>
  <si>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</si>
  <si>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</si>
  <si>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</si>
  <si>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</si>
  <si>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</si>
  <si>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</si>
  <si>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</si>
  <si>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</si>
  <si>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</si>
  <si>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</si>
  <si>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</si>
  <si>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</si>
  <si>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</si>
  <si>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</si>
  <si>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</si>
  <si>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</si>
  <si>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</si>
  <si>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</si>
  <si>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</si>
  <si>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</si>
  <si>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</si>
  <si>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</si>
  <si>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</si>
  <si>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</si>
  <si>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</si>
  <si>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</si>
  <si>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</si>
  <si>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</si>
  <si>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</si>
  <si>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</si>
  <si>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</si>
  <si>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</si>
  <si>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</si>
  <si>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</si>
  <si>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</si>
  <si>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</si>
  <si>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</si>
  <si>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</si>
  <si>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</si>
  <si>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</si>
  <si>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</si>
  <si>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</si>
  <si>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</si>
  <si>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</si>
  <si>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</si>
  <si>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</si>
  <si>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</si>
  <si>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</si>
  <si>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</si>
  <si>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</si>
  <si>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</si>
  <si>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</si>
  <si>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</si>
  <si>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</si>
  <si>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</si>
  <si>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</si>
  <si>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</si>
  <si>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</si>
  <si>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</si>
  <si>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</si>
  <si>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</si>
  <si>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</si>
  <si>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</si>
  <si>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</si>
  <si>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</si>
  <si>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</si>
  <si>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</si>
  <si>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</si>
  <si>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</si>
  <si>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</si>
  <si>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</si>
  <si>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</si>
  <si>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</si>
  <si>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</si>
  <si>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</si>
  <si>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</si>
  <si>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</si>
  <si>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</si>
  <si>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</si>
  <si>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</si>
  <si>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</si>
  <si>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</si>
  <si>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</si>
  <si>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</si>
  <si>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</si>
  <si>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</si>
  <si>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</si>
  <si>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</si>
  <si>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</si>
  <si>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</si>
  <si>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</si>
  <si>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</si>
  <si>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</si>
  <si>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</si>
  <si>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</si>
  <si>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</si>
  <si>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</si>
  <si>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</si>
  <si>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</si>
  <si>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</si>
  <si>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</si>
  <si>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</si>
  <si>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</si>
  <si>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</si>
  <si>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</si>
  <si>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</si>
  <si>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</si>
  <si>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</si>
  <si>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</si>
  <si>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</si>
  <si>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</si>
  <si>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</si>
  <si>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</si>
  <si>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</si>
  <si>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</si>
  <si>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</si>
  <si>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</si>
  <si>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</si>
  <si>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</si>
  <si>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</si>
  <si>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</si>
  <si>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</si>
  <si>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</si>
  <si>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</si>
  <si>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</si>
  <si>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</si>
  <si>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</si>
  <si>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</si>
  <si>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</si>
  <si>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</si>
  <si>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</si>
  <si>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</si>
  <si>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</si>
  <si>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</si>
  <si>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</si>
  <si>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</si>
  <si>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</si>
  <si>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</si>
  <si>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</si>
  <si>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</si>
  <si>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</si>
  <si>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</si>
  <si>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</si>
  <si>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</si>
  <si>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</si>
  <si>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</si>
  <si>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</si>
  <si>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</si>
  <si>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</si>
  <si>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</si>
  <si>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</si>
  <si>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</si>
  <si>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</si>
  <si>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</si>
  <si>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</si>
  <si>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</si>
  <si>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</si>
  <si>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</si>
  <si>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</si>
  <si>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</si>
  <si>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</si>
  <si>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</si>
  <si>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</si>
  <si>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</si>
  <si>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</si>
  <si>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</si>
  <si>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</si>
  <si>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</si>
  <si>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</si>
  <si>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</si>
  <si>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</si>
  <si>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</si>
  <si>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</si>
  <si>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</si>
  <si>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</si>
  <si>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</si>
  <si>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</si>
  <si>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</si>
  <si>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</si>
  <si>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</si>
  <si>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</si>
  <si>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</si>
  <si>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</si>
  <si>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</si>
  <si>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</si>
  <si>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</si>
  <si>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</si>
  <si>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</si>
  <si>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</si>
  <si>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</si>
  <si>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</si>
  <si>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</si>
  <si>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</si>
  <si>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</si>
  <si>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</si>
  <si>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</si>
  <si>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</si>
  <si>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</si>
  <si>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</si>
  <si>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</si>
  <si>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</si>
  <si>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</si>
  <si>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</si>
  <si>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</si>
  <si>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</si>
  <si>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</si>
  <si>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</si>
  <si>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</si>
  <si>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</si>
  <si>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</si>
  <si>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</si>
  <si>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</si>
  <si>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</si>
  <si>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</si>
  <si>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</si>
  <si>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</si>
  <si>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</si>
  <si>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</si>
  <si>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</si>
  <si>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</si>
  <si>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</si>
  <si>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</si>
  <si>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</si>
  <si>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</si>
  <si>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</si>
  <si>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</si>
  <si>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</si>
  <si>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</si>
  <si>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</si>
  <si>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</si>
  <si>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</si>
  <si>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</si>
  <si>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</si>
  <si>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</si>
  <si>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</si>
  <si>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</si>
  <si>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</si>
  <si>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</si>
  <si>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</si>
  <si>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</si>
  <si>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</si>
  <si>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</si>
  <si>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</si>
  <si>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</si>
  <si>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</si>
  <si>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</si>
  <si>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</si>
  <si>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</si>
  <si>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</si>
  <si>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</si>
  <si>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</si>
  <si>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</si>
  <si>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</si>
  <si>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</si>
  <si>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</si>
  <si>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</si>
  <si>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</si>
  <si>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</si>
  <si>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</si>
  <si>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</si>
  <si>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</si>
  <si>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</si>
  <si>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</si>
  <si>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</si>
  <si>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</si>
  <si>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</si>
  <si>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</si>
  <si>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</si>
  <si>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</si>
  <si>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</si>
  <si>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</si>
  <si>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</si>
  <si>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</si>
  <si>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</si>
  <si>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</si>
  <si>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</si>
  <si>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</si>
  <si>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</si>
  <si>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</si>
  <si>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</si>
  <si>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</si>
  <si>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</si>
  <si>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</si>
  <si>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</si>
  <si>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</si>
  <si>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</si>
  <si>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</si>
  <si>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</si>
  <si>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</si>
  <si>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</si>
  <si>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</si>
  <si>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</si>
  <si>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</si>
  <si>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</si>
  <si>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</si>
  <si>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</si>
  <si>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</si>
  <si>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</si>
  <si>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</si>
  <si>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</si>
  <si>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</si>
  <si>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</si>
  <si>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</si>
  <si>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</si>
  <si>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</si>
  <si>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</si>
  <si>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</si>
  <si>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</si>
  <si>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</si>
  <si>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</si>
  <si>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</si>
  <si>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</si>
  <si>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</si>
  <si>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</si>
  <si>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</si>
  <si>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</si>
  <si>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</si>
  <si>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</si>
  <si>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</si>
  <si>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</si>
  <si>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</si>
  <si>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</si>
  <si>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</si>
  <si>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</si>
  <si>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</si>
  <si>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</si>
  <si>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</si>
  <si>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</si>
  <si>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</si>
  <si>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</si>
  <si>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</si>
  <si>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</si>
  <si>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</si>
  <si>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</si>
  <si>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</si>
  <si>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</si>
  <si>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</si>
  <si>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</si>
  <si>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</si>
  <si>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</si>
  <si>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</si>
  <si>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</si>
  <si>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</si>
  <si>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</si>
  <si>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</si>
  <si>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</si>
  <si>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</si>
  <si>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</si>
  <si>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</si>
  <si>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</si>
  <si>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</si>
  <si>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</si>
  <si>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</si>
  <si>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</si>
  <si>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</si>
  <si>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</si>
  <si>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</si>
  <si>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</si>
  <si>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</si>
  <si>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</si>
  <si>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</si>
  <si>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</si>
  <si>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</si>
  <si>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</si>
  <si>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</si>
  <si>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</si>
  <si>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</si>
  <si>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</si>
  <si>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</si>
  <si>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</si>
  <si>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</si>
  <si>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</si>
  <si>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</si>
  <si>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</si>
  <si>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</si>
  <si>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</si>
  <si>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</si>
  <si>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</si>
  <si>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</si>
  <si>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</si>
  <si>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</si>
  <si>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</si>
  <si>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</si>
  <si>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</si>
  <si>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</si>
  <si>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</si>
  <si>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</si>
  <si>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</si>
  <si>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</si>
  <si>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</si>
  <si>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</si>
  <si>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</si>
  <si>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</si>
  <si>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</si>
  <si>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</si>
  <si>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</si>
  <si>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</si>
  <si>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</si>
  <si>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</si>
  <si>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</si>
  <si>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</si>
  <si>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</si>
  <si>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</si>
  <si>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</si>
  <si>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</si>
  <si>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</si>
  <si>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</si>
  <si>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</si>
  <si>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</si>
  <si>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</si>
  <si>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</si>
  <si>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</si>
  <si>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</si>
  <si>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</si>
  <si>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</si>
  <si>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</si>
  <si>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</si>
  <si>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</si>
  <si>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</si>
  <si>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</si>
  <si>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</si>
  <si>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</si>
  <si>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</si>
  <si>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</si>
  <si>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</si>
  <si>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</si>
  <si>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</si>
  <si>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</si>
  <si>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</si>
  <si>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</si>
  <si>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</si>
  <si>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</si>
  <si>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</si>
  <si>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</si>
  <si>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</si>
  <si>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</si>
  <si>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</si>
  <si>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</si>
  <si>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</si>
  <si>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</si>
  <si>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</si>
  <si>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</si>
  <si>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</si>
  <si>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</si>
  <si>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</si>
  <si>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</si>
  <si>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</si>
  <si>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</si>
  <si>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</si>
  <si>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</si>
  <si>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</si>
  <si>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</si>
  <si>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</si>
  <si>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</si>
  <si>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</si>
  <si>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</si>
  <si>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</si>
  <si>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</si>
  <si>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</si>
  <si>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</si>
  <si>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</si>
  <si>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</si>
  <si>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</si>
  <si>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</si>
  <si>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</si>
  <si>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</si>
  <si>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</si>
  <si>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</si>
  <si>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</si>
  <si>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</si>
  <si>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</si>
  <si>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</si>
  <si>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</si>
  <si>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</si>
  <si>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</si>
  <si>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</si>
  <si>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</si>
  <si>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</si>
  <si>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</si>
  <si>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</si>
  <si>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</si>
  <si>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</si>
  <si>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</si>
  <si>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</si>
  <si>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</si>
  <si>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</si>
  <si>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</si>
  <si>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</si>
  <si>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</si>
  <si>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</si>
  <si>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</si>
  <si>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</si>
  <si>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</si>
  <si>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</si>
  <si>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</si>
  <si>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</si>
  <si>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</si>
  <si>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</si>
  <si>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</si>
  <si>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</si>
  <si>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</si>
  <si>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</si>
  <si>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</si>
  <si>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</si>
  <si>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</si>
  <si>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</si>
  <si>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</si>
  <si>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</si>
  <si>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</si>
  <si>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</si>
  <si>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</si>
  <si>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</si>
  <si>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</si>
  <si>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</si>
  <si>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</si>
  <si>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</si>
  <si>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</si>
  <si>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</si>
  <si>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</si>
  <si>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</si>
  <si>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</si>
  <si>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</si>
  <si>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</si>
  <si>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</si>
  <si>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</si>
  <si>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</si>
  <si>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</si>
  <si>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</si>
  <si>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</si>
  <si>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</si>
  <si>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</si>
  <si>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</si>
  <si>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</si>
  <si>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</si>
  <si>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</si>
  <si>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</si>
  <si>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</si>
  <si>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</si>
  <si>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</si>
  <si>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</si>
  <si>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</si>
  <si>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</si>
  <si>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</si>
  <si>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</si>
  <si>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</si>
  <si>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</si>
  <si>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</si>
  <si>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</si>
  <si>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</si>
  <si>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</si>
  <si>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</si>
  <si>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</si>
  <si>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</si>
  <si>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</si>
  <si>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</si>
  <si>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</si>
  <si>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</si>
  <si>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</si>
  <si>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</si>
  <si>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</si>
  <si>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</si>
  <si>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</si>
  <si>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</si>
  <si>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</si>
  <si>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</si>
  <si>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</si>
  <si>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</si>
  <si>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</si>
  <si>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</si>
  <si>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</si>
  <si>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</si>
  <si>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</si>
  <si>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</si>
  <si>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</si>
  <si>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</si>
  <si>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</si>
  <si>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</si>
  <si>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</si>
  <si>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</si>
  <si>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</si>
  <si>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</si>
  <si>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</si>
  <si>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</si>
  <si>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</si>
  <si>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</si>
  <si>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</si>
  <si>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</si>
  <si>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</si>
  <si>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</si>
  <si>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</si>
  <si>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</si>
  <si>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</si>
  <si>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</si>
  <si>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</si>
  <si>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</si>
  <si>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</si>
  <si>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</si>
  <si>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</si>
  <si>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</si>
  <si>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</si>
  <si>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</si>
  <si>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</si>
  <si>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</si>
  <si>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</si>
  <si>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</si>
  <si>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</si>
  <si>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</si>
  <si>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</si>
  <si>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</si>
  <si>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</si>
  <si>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</si>
  <si>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</si>
  <si>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</si>
  <si>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</si>
  <si>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</si>
  <si>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</si>
  <si>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</si>
  <si>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</si>
  <si>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</si>
  <si>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</si>
  <si>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</si>
  <si>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</si>
  <si>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</si>
  <si>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</si>
  <si>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</si>
  <si>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</si>
  <si>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</si>
  <si>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</si>
  <si>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</si>
  <si>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</si>
  <si>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</si>
  <si>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</si>
  <si>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</si>
  <si>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</si>
  <si>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</si>
  <si>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</si>
  <si>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</si>
  <si>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</si>
  <si>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</si>
  <si>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</si>
  <si>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</si>
  <si>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</si>
  <si>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</si>
  <si>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</si>
  <si>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</si>
  <si>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</si>
  <si>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</si>
  <si>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</si>
  <si>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</si>
  <si>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</si>
  <si>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</si>
  <si>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</si>
  <si>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</si>
  <si>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</si>
  <si>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</si>
  <si>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</si>
  <si>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</si>
  <si>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</si>
  <si>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</si>
  <si>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</si>
  <si>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</si>
  <si>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</si>
  <si>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</si>
  <si>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</si>
  <si>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</si>
  <si>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</si>
  <si>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</si>
  <si>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</si>
  <si>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</si>
  <si>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</si>
  <si>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</si>
  <si>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</si>
  <si>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</si>
  <si>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</si>
  <si>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</si>
  <si>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</si>
  <si>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</si>
  <si>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</si>
  <si>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</si>
  <si>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</si>
  <si>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</si>
  <si>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</si>
  <si>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</si>
  <si>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</si>
  <si>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</si>
  <si>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</si>
  <si>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</si>
  <si>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</si>
  <si>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</si>
  <si>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</si>
  <si>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</si>
  <si>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</si>
  <si>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</si>
  <si>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</si>
  <si>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</si>
  <si>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</si>
  <si>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</si>
  <si>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</si>
  <si>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</si>
  <si>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</si>
  <si>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</si>
  <si>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</si>
  <si>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</si>
  <si>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</si>
  <si>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</si>
  <si>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</si>
  <si>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</si>
  <si>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</si>
  <si>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</si>
  <si>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</si>
  <si>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</si>
  <si>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</si>
  <si>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</si>
  <si>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</si>
  <si>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</si>
  <si>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</si>
  <si>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</si>
  <si>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</si>
  <si>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</si>
  <si>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</si>
  <si>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</si>
  <si>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</si>
  <si>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</si>
  <si>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</si>
  <si>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</si>
  <si>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</si>
  <si>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</si>
  <si>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</si>
  <si>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</si>
  <si>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</si>
  <si>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</si>
  <si>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</si>
  <si>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</si>
  <si>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</si>
  <si>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</si>
  <si>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</si>
  <si>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</si>
  <si>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</si>
  <si>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</si>
  <si>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</si>
  <si>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</si>
  <si>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</si>
  <si>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</si>
  <si>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</si>
  <si>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</si>
  <si>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</si>
  <si>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</si>
  <si>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</si>
  <si>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</si>
  <si>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</si>
  <si>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</si>
  <si>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</si>
  <si>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</si>
  <si>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</si>
  <si>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</si>
  <si>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</si>
  <si>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</si>
  <si>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</si>
  <si>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</si>
  <si>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</si>
  <si>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</si>
  <si>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</si>
  <si>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</si>
  <si>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</si>
  <si>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</si>
  <si>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</si>
  <si>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</si>
  <si>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</si>
  <si>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</si>
  <si>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</si>
  <si>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</si>
  <si>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</si>
  <si>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</si>
  <si>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</si>
  <si>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</si>
  <si>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</si>
  <si>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</si>
  <si>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</si>
  <si>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</si>
  <si>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</si>
  <si>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</si>
  <si>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</si>
  <si>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</si>
  <si>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</si>
  <si>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</si>
  <si>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</si>
  <si>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</si>
  <si>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</si>
  <si>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</si>
  <si>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</si>
  <si>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</si>
  <si>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</si>
  <si>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</si>
  <si>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</si>
  <si>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</si>
  <si>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</si>
  <si>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</si>
  <si>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</si>
  <si>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</si>
  <si>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</si>
  <si>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</si>
  <si>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</si>
  <si>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</si>
  <si>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</si>
  <si>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</si>
  <si>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</si>
  <si>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</si>
  <si>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</si>
  <si>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</si>
  <si>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</si>
  <si>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</si>
  <si>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</si>
  <si>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</si>
  <si>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</si>
  <si>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</si>
  <si>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</si>
  <si>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</si>
  <si>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</si>
  <si>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</si>
  <si>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</si>
  <si>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</si>
  <si>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</si>
  <si>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</si>
  <si>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</si>
  <si>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</si>
  <si>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</si>
  <si>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</si>
  <si>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</si>
  <si>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</si>
  <si>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</si>
  <si>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</si>
  <si>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</si>
  <si>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</si>
  <si>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</si>
  <si>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</si>
  <si>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</si>
  <si>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</si>
  <si>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</si>
  <si>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</si>
  <si>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</si>
  <si>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</si>
  <si>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</si>
  <si>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</si>
  <si>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</si>
  <si>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</si>
  <si>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</si>
  <si>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</si>
  <si>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</si>
  <si>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</si>
  <si>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</si>
  <si>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</si>
  <si>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</si>
  <si>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</si>
  <si>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</si>
  <si>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</si>
  <si>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</si>
  <si>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</si>
  <si>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</si>
  <si>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</si>
  <si>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</si>
  <si>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</si>
  <si>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</si>
  <si>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</si>
  <si>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</si>
  <si>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</si>
  <si>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</si>
  <si>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</si>
  <si>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</si>
  <si>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</si>
  <si>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</si>
  <si>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</si>
  <si>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</si>
  <si>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</si>
  <si>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</si>
  <si>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</si>
  <si>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</si>
  <si>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</si>
  <si>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</si>
  <si>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</si>
  <si>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</si>
  <si>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</si>
  <si>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</si>
  <si>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</si>
  <si>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</si>
  <si>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</si>
  <si>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</si>
  <si>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</si>
  <si>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</si>
  <si>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</si>
  <si>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</si>
  <si>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</si>
  <si>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</si>
  <si>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</si>
  <si>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</si>
  <si>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</si>
  <si>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</si>
  <si>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</si>
  <si>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</si>
  <si>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</si>
  <si>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</si>
  <si>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</si>
  <si>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</si>
  <si>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</si>
  <si>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</si>
  <si>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</si>
  <si>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</si>
  <si>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</si>
  <si>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</si>
  <si>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</si>
  <si>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</si>
  <si>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</si>
  <si>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</si>
  <si>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</si>
  <si>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</si>
  <si>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</si>
  <si>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</si>
  <si>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</si>
  <si>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</si>
  <si>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</si>
  <si>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</si>
  <si>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</si>
  <si>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</si>
  <si>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</si>
  <si>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</si>
  <si>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</si>
  <si>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</si>
  <si>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</si>
  <si>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</si>
  <si>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</si>
  <si>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</si>
  <si>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</si>
  <si>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</si>
  <si>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</si>
  <si>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</si>
  <si>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</si>
  <si>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</si>
  <si>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</si>
  <si>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</si>
  <si>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</si>
  <si>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</si>
  <si>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</si>
  <si>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</si>
  <si>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</si>
  <si>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</si>
  <si>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</si>
  <si>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</si>
  <si>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</si>
  <si>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</si>
  <si>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</si>
  <si>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</si>
  <si>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</si>
  <si>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</si>
  <si>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</si>
  <si>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</si>
  <si>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</si>
  <si>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</si>
  <si>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</si>
  <si>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</si>
  <si>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</si>
  <si>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</si>
  <si>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</si>
  <si>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</si>
  <si>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</si>
  <si>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</si>
  <si>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</si>
  <si>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</si>
  <si>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</si>
  <si>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</si>
  <si>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</si>
  <si>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</si>
  <si>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</si>
  <si>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</si>
  <si>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</si>
  <si>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</si>
  <si>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</si>
  <si>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</si>
  <si>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</si>
  <si>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</si>
  <si>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</si>
  <si>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</si>
  <si>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</si>
  <si>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</si>
  <si>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</si>
  <si>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</si>
  <si>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</si>
  <si>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</si>
  <si>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</si>
  <si>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</si>
  <si>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</si>
  <si>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</si>
  <si>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</si>
  <si>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</si>
  <si>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</si>
  <si>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</si>
  <si>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</si>
  <si>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</si>
  <si>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</si>
  <si>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</si>
  <si>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</si>
  <si>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</si>
  <si>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</si>
  <si>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</si>
  <si>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</si>
  <si>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</si>
  <si>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</si>
  <si>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</si>
  <si>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</si>
  <si>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</si>
  <si>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</si>
  <si>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</si>
  <si>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</si>
  <si>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</si>
  <si>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</si>
  <si>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</si>
  <si>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</si>
  <si>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</si>
  <si>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</si>
  <si>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</si>
  <si>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</si>
  <si>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</si>
  <si>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</si>
  <si>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</si>
  <si>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</si>
  <si>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</si>
  <si>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</si>
  <si>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</si>
  <si>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</si>
  <si>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</si>
  <si>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</si>
  <si>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</si>
  <si>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</si>
  <si>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</si>
  <si>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</si>
  <si>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</si>
  <si>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</si>
  <si>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</si>
  <si>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</si>
  <si>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</si>
  <si>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</si>
  <si>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</si>
  <si>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</si>
  <si>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</si>
  <si>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</si>
  <si>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</si>
  <si>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</si>
  <si>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</si>
  <si>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</si>
  <si>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</si>
  <si>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</si>
  <si>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</si>
  <si>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</si>
  <si>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</si>
  <si>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</si>
  <si>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</si>
  <si>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</si>
  <si>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</si>
  <si>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</si>
  <si>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</si>
  <si>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</si>
  <si>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</si>
  <si>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</si>
  <si>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</si>
  <si>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</si>
  <si>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</si>
  <si>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</si>
  <si>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</si>
  <si>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</si>
  <si>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</si>
  <si>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</si>
  <si>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</si>
  <si>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</si>
  <si>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</si>
  <si>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</si>
  <si>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</si>
  <si>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</si>
  <si>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</si>
  <si>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</si>
  <si>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</si>
  <si>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</si>
  <si>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</si>
  <si>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</si>
  <si>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</si>
  <si>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</si>
  <si>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</si>
  <si>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</si>
  <si>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</si>
  <si>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</si>
  <si>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</si>
  <si>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</si>
  <si>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</si>
  <si>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</si>
  <si>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</si>
  <si>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</si>
  <si>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</si>
  <si>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</si>
  <si>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</si>
  <si>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</si>
  <si>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</si>
  <si>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</si>
  <si>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</si>
  <si>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</si>
  <si>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</si>
  <si>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</si>
  <si>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</si>
  <si>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</si>
  <si>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</si>
  <si>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</si>
  <si>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</si>
  <si>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</si>
  <si>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</si>
  <si>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</si>
  <si>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</si>
  <si>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</si>
  <si>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</si>
  <si>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</si>
  <si>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</si>
  <si>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</si>
  <si>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</si>
  <si>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</si>
  <si>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</si>
  <si>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</si>
  <si>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</si>
  <si>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</si>
  <si>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</si>
  <si>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</si>
  <si>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</si>
  <si>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</si>
  <si>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</si>
  <si>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</si>
  <si>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</si>
  <si>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</si>
  <si>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</si>
  <si>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</si>
  <si>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</si>
  <si>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</si>
  <si>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</si>
  <si>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</si>
  <si>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</si>
  <si>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</si>
  <si>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</si>
  <si>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</si>
  <si>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</si>
  <si>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</si>
  <si>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</si>
  <si>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</si>
  <si>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</si>
  <si>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</si>
  <si>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</si>
  <si>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</si>
  <si>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</si>
  <si>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</si>
  <si>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</si>
  <si>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</si>
  <si>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</si>
  <si>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</si>
  <si>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</si>
  <si>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</si>
  <si>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</si>
  <si>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</si>
  <si>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</si>
  <si>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</si>
  <si>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</si>
  <si>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</si>
  <si>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</si>
  <si>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</si>
  <si>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</si>
  <si>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</si>
  <si>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</si>
  <si>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</si>
  <si>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</si>
  <si>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</si>
  <si>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</si>
  <si>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</si>
  <si>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</si>
  <si>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</si>
  <si>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</si>
  <si>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</si>
  <si>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</si>
  <si>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</si>
  <si>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</si>
  <si>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</si>
  <si>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</si>
  <si>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</si>
  <si>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</si>
  <si>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</si>
  <si>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</si>
  <si>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</si>
  <si>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</si>
  <si>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</si>
  <si>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</si>
  <si>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</si>
  <si>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</si>
  <si>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</si>
  <si>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</si>
  <si>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</si>
  <si>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</si>
  <si>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</si>
  <si>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</si>
  <si>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</si>
  <si>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</si>
  <si>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</si>
  <si>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</si>
  <si>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</si>
  <si>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</si>
  <si>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</si>
  <si>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</si>
  <si>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</si>
  <si>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</si>
  <si>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</si>
  <si>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</si>
  <si>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</si>
  <si>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</si>
  <si>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</si>
  <si>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</si>
  <si>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</si>
  <si>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</si>
  <si>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</si>
  <si>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</si>
  <si>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</si>
  <si>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</si>
  <si>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</si>
  <si>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</si>
  <si>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</si>
  <si>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</si>
  <si>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</si>
  <si>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</si>
  <si>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</si>
  <si>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</si>
  <si>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</si>
  <si>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</si>
  <si>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</si>
  <si>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</si>
  <si>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</si>
  <si>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</si>
  <si>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</si>
  <si>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</si>
  <si>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</si>
  <si>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</si>
  <si>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</si>
  <si>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</si>
  <si>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</si>
  <si>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</si>
  <si>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</si>
  <si>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</si>
  <si>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</si>
  <si>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</si>
  <si>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</si>
  <si>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</si>
  <si>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</si>
  <si>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</si>
  <si>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</si>
  <si>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</si>
  <si>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</si>
  <si>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</si>
  <si>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</si>
  <si>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</si>
  <si>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</si>
  <si>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</si>
  <si>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</si>
  <si>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</si>
  <si>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</si>
  <si>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</si>
  <si>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</si>
  <si>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</si>
  <si>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</si>
  <si>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</si>
  <si>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</si>
  <si>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</si>
  <si>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</si>
  <si>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</si>
  <si>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</si>
  <si>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</si>
  <si>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</si>
  <si>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</si>
  <si>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</si>
  <si>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</si>
  <si>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</si>
  <si>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</si>
  <si>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</si>
  <si>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</si>
  <si>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</si>
  <si>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</si>
  <si>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</si>
  <si>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</si>
  <si>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</si>
  <si>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</si>
  <si>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</si>
  <si>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</si>
  <si>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</si>
  <si>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</si>
  <si>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</si>
  <si>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</si>
  <si>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</si>
  <si>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</si>
  <si>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</si>
  <si>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</si>
  <si>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</si>
  <si>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</si>
  <si>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</si>
  <si>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</si>
  <si>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</si>
  <si>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</si>
  <si>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</si>
  <si>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</si>
  <si>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</si>
  <si>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</si>
  <si>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</si>
  <si>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</si>
  <si>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</si>
  <si>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</si>
  <si>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</si>
  <si>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</si>
  <si>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</si>
  <si>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</si>
  <si>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</si>
  <si>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</si>
  <si>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</si>
  <si>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</si>
  <si>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</si>
  <si>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</si>
  <si>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</si>
  <si>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</si>
  <si>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</si>
  <si>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</si>
  <si>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</si>
  <si>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</si>
  <si>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</si>
  <si>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</si>
  <si>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</si>
  <si>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</si>
  <si>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</si>
  <si>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</si>
  <si>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</si>
  <si>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</si>
  <si>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</si>
  <si>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</si>
  <si>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</si>
  <si>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</si>
  <si>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</si>
  <si>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</si>
  <si>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</si>
  <si>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</si>
  <si>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</si>
  <si>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</si>
  <si>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</si>
  <si>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</si>
  <si>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</si>
  <si>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</si>
  <si>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</si>
  <si>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</si>
  <si>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</si>
  <si>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</si>
  <si>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</si>
  <si>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</si>
  <si>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</si>
  <si>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</si>
  <si>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</si>
  <si>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</si>
  <si>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</si>
  <si>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</si>
  <si>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</si>
  <si>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</si>
  <si>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</si>
  <si>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</si>
  <si>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</si>
  <si>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</si>
  <si>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</si>
  <si>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</si>
  <si>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</si>
  <si>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</si>
  <si>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</si>
  <si>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</si>
  <si>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</si>
  <si>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</si>
  <si>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</si>
  <si>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</si>
  <si>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</si>
  <si>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</si>
  <si>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</si>
  <si>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</si>
  <si>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</si>
  <si>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</si>
  <si>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</si>
  <si>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</si>
  <si>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</si>
  <si>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</si>
  <si>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</si>
  <si>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</si>
  <si>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</si>
  <si>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</si>
  <si>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</si>
  <si>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</si>
  <si>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</si>
  <si>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</si>
  <si>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</si>
  <si>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</si>
  <si>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</si>
  <si>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</si>
  <si>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</si>
  <si>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</si>
  <si>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</si>
  <si>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</si>
  <si>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</si>
  <si>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</si>
  <si>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</si>
  <si>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</si>
  <si>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</si>
  <si>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</si>
  <si>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</si>
  <si>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</si>
  <si>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</si>
  <si>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</si>
  <si>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</si>
  <si>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</si>
  <si>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</si>
  <si>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</si>
  <si>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</si>
  <si>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</si>
  <si>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</si>
  <si>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</si>
  <si>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</si>
  <si>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</si>
  <si>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</si>
  <si>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</si>
  <si>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</si>
  <si>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</si>
  <si>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</si>
  <si>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</si>
  <si>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</si>
  <si>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</si>
  <si>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</si>
  <si>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</si>
  <si>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</si>
  <si>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</si>
  <si>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</si>
  <si>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</si>
  <si>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</si>
  <si>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</si>
  <si>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</si>
  <si>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</si>
  <si>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</si>
  <si>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</si>
  <si>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</si>
  <si>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</si>
  <si>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</si>
  <si>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</si>
  <si>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</si>
  <si>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</si>
  <si>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</si>
  <si>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</si>
  <si>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</si>
  <si>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</si>
  <si>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</si>
  <si>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</si>
  <si>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</si>
  <si>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</si>
  <si>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</si>
  <si>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</si>
  <si>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</si>
  <si>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</si>
  <si>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</si>
  <si>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</si>
  <si>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</si>
  <si>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</si>
  <si>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</si>
  <si>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</si>
  <si>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</si>
  <si>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</si>
  <si>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</si>
  <si>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</si>
  <si>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</si>
  <si>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</si>
  <si>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</si>
  <si>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</si>
  <si>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</si>
  <si>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</si>
  <si>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</si>
  <si>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</si>
  <si>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</si>
  <si>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</si>
  <si>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</si>
  <si>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</si>
  <si>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</si>
  <si>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</si>
  <si>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</si>
  <si>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</si>
  <si>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</si>
  <si>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</si>
  <si>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</si>
  <si>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</si>
  <si>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</si>
  <si>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</si>
  <si>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</si>
  <si>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</si>
  <si>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</si>
  <si>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</si>
  <si>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</si>
  <si>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</si>
  <si>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</si>
  <si>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</si>
  <si>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</si>
  <si>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</si>
  <si>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</si>
  <si>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</si>
  <si>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</si>
  <si>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</si>
  <si>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</si>
  <si>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</si>
  <si>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</si>
  <si>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</si>
  <si>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</si>
  <si>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</si>
  <si>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</si>
  <si>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</si>
  <si>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</si>
  <si>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</si>
  <si>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</si>
  <si>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</si>
  <si>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</si>
  <si>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</si>
  <si>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</si>
  <si>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</si>
  <si>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</si>
  <si>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</si>
  <si>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</si>
  <si>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</si>
  <si>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</si>
  <si>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</si>
  <si>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</si>
  <si>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</si>
  <si>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</si>
  <si>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</si>
  <si>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</si>
  <si>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</si>
  <si>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</si>
  <si>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</si>
  <si>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</si>
  <si>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</si>
  <si>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</si>
  <si>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</si>
  <si>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</si>
  <si>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</si>
  <si>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</si>
  <si>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</si>
  <si>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</si>
  <si>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</si>
  <si>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</si>
  <si>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</si>
  <si>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</si>
  <si>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</si>
  <si>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</si>
  <si>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</si>
  <si>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</si>
  <si>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</si>
  <si>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</si>
  <si>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</si>
  <si>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</si>
  <si>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</si>
  <si>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</si>
  <si>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</si>
  <si>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</si>
  <si>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</si>
  <si>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</si>
  <si>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</si>
  <si>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</si>
  <si>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</si>
  <si>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</si>
  <si>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</si>
  <si>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</si>
  <si>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</si>
  <si>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</si>
  <si>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</si>
  <si>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</si>
  <si>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</si>
  <si>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</si>
  <si>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</si>
  <si>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</si>
  <si>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</si>
  <si>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</si>
  <si>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</si>
  <si>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</si>
  <si>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</si>
  <si>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</si>
  <si>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</si>
  <si>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</si>
  <si>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</si>
  <si>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</si>
  <si>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</si>
  <si>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</si>
  <si>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</si>
  <si>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</si>
  <si>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</si>
  <si>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</si>
  <si>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</si>
  <si>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</si>
  <si>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</si>
  <si>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</si>
  <si>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</si>
  <si>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</si>
  <si>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</si>
  <si>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</si>
  <si>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</si>
  <si>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</si>
  <si>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</si>
  <si>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</si>
  <si>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</si>
  <si>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</si>
  <si>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</si>
  <si>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</si>
  <si>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</si>
  <si>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</si>
  <si>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</si>
  <si>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</si>
  <si>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</si>
  <si>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</si>
  <si>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</si>
  <si>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</si>
  <si>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</si>
  <si>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</si>
  <si>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</si>
  <si>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</si>
  <si>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</si>
  <si>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</si>
  <si>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</si>
  <si>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</si>
  <si>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</si>
  <si>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</si>
  <si>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</si>
  <si>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</si>
  <si>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</si>
  <si>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</si>
  <si>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</si>
  <si>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</si>
  <si>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</si>
  <si>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</si>
  <si>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</si>
  <si>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</si>
  <si>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</si>
  <si>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</si>
  <si>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</si>
  <si>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</si>
  <si>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</si>
  <si>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</si>
  <si>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</si>
  <si>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</si>
  <si>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</si>
  <si>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</si>
  <si>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</si>
  <si>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</si>
  <si>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</si>
  <si>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</si>
  <si>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</si>
  <si>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</si>
  <si>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</si>
  <si>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</si>
  <si>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</si>
  <si>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</si>
  <si>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</si>
  <si>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</si>
  <si>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</si>
  <si>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</si>
  <si>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</si>
  <si>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</si>
  <si>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</si>
  <si>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</si>
  <si>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</si>
  <si>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</si>
  <si>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</si>
  <si>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</si>
  <si>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</si>
  <si>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</si>
  <si>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</si>
  <si>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</si>
  <si>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</si>
  <si>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</si>
  <si>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</si>
  <si>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</si>
  <si>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</si>
  <si>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</si>
  <si>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</si>
  <si>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</si>
  <si>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</si>
  <si>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</si>
  <si>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</si>
  <si>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</si>
  <si>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</si>
  <si>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</si>
  <si>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</si>
  <si>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</si>
  <si>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</si>
  <si>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</si>
  <si>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</si>
  <si>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</si>
  <si>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</si>
  <si>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</si>
  <si>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</si>
  <si>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</si>
  <si>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</si>
  <si>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</si>
  <si>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</si>
  <si>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</si>
  <si>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</si>
  <si>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</si>
  <si>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</si>
  <si>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</si>
  <si>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</si>
  <si>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</si>
  <si>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</si>
  <si>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</si>
  <si>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</si>
  <si>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</si>
  <si>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</si>
  <si>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</si>
  <si>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</si>
  <si>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</si>
  <si>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</si>
  <si>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</si>
  <si>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</si>
  <si>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</si>
  <si>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</si>
  <si>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</si>
  <si>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</si>
  <si>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</si>
  <si>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</si>
  <si>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</si>
  <si>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</si>
  <si>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</si>
  <si>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</si>
  <si>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</si>
  <si>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</si>
  <si>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</si>
  <si>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</si>
  <si>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</si>
  <si>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</si>
  <si>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</si>
  <si>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</si>
  <si>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</si>
  <si>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</si>
  <si>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</si>
  <si>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</si>
  <si>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</si>
  <si>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</si>
  <si>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</si>
  <si>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</si>
  <si>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</si>
  <si>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</si>
  <si>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</si>
  <si>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</si>
  <si>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</si>
  <si>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</si>
  <si>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</si>
  <si>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</si>
  <si>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</si>
  <si>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</si>
  <si>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</si>
  <si>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</si>
  <si>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</si>
  <si>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</si>
  <si>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</si>
  <si>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</si>
  <si>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</si>
  <si>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</si>
  <si>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</si>
  <si>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</si>
  <si>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</si>
  <si>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</si>
  <si>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</si>
  <si>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</si>
  <si>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</si>
  <si>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</si>
  <si>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</si>
  <si>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</si>
  <si>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</si>
  <si>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</si>
  <si>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</si>
  <si>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</si>
  <si>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</si>
  <si>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</si>
  <si>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</si>
  <si>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</si>
  <si>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</si>
  <si>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</si>
  <si>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</si>
  <si>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</si>
  <si>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</si>
  <si>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</si>
  <si>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</si>
  <si>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</si>
  <si>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</si>
  <si>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</si>
  <si>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</si>
  <si>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</si>
  <si>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</si>
  <si>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</si>
  <si>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</si>
  <si>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</si>
  <si>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</si>
  <si>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</si>
  <si>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</si>
  <si>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</si>
  <si>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</si>
  <si>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</si>
  <si>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</si>
  <si>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</si>
  <si>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</si>
  <si>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</si>
  <si>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</si>
  <si>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</si>
  <si>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</si>
  <si>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</si>
  <si>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</si>
  <si>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</si>
  <si>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</si>
  <si>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</si>
  <si>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</si>
  <si>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</si>
  <si>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</si>
  <si>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</si>
  <si>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</si>
  <si>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</si>
  <si>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</si>
  <si>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</si>
  <si>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</si>
  <si>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</si>
  <si>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</si>
  <si>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</si>
  <si>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</si>
  <si>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</si>
  <si>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</si>
  <si>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</si>
  <si>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</si>
  <si>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</si>
  <si>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</si>
  <si>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</si>
  <si>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</si>
  <si>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</si>
  <si>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</si>
  <si>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</si>
  <si>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</si>
  <si>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</si>
  <si>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</si>
  <si>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</si>
  <si>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</si>
  <si>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</si>
  <si>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</si>
  <si>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</si>
  <si>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</si>
  <si>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</si>
  <si>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</si>
  <si>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</si>
  <si>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</si>
  <si>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</si>
  <si>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</si>
  <si>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</si>
  <si>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</si>
  <si>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</si>
  <si>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</si>
  <si>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</si>
  <si>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</si>
  <si>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</si>
  <si>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</si>
  <si>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</si>
  <si>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</si>
  <si>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</si>
  <si>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</si>
  <si>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</si>
  <si>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</si>
  <si>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</si>
  <si>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</si>
  <si>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</si>
  <si>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</si>
  <si>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</si>
  <si>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</si>
  <si>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</si>
  <si>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</si>
  <si>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</si>
  <si>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</si>
  <si>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</si>
  <si>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</si>
  <si>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</si>
  <si>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</si>
  <si>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</si>
  <si>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</si>
  <si>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</si>
  <si>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</si>
  <si>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</si>
  <si>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</si>
  <si>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</si>
  <si>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</si>
  <si>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</si>
  <si>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</si>
  <si>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</si>
  <si>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</si>
  <si>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</si>
  <si>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</si>
  <si>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</si>
  <si>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</si>
  <si>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</si>
  <si>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</si>
  <si>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</si>
  <si>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</si>
  <si>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</si>
  <si>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</si>
  <si>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</si>
  <si>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</si>
  <si>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</si>
  <si>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</si>
  <si>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</si>
  <si>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</si>
  <si>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</si>
  <si>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</si>
  <si>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</si>
  <si>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</si>
  <si>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</si>
  <si>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</si>
  <si>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</si>
  <si>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</si>
  <si>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</si>
  <si>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</si>
  <si>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</si>
  <si>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</si>
  <si>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</si>
  <si>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</si>
  <si>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</si>
  <si>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</si>
  <si>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</si>
  <si>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</si>
  <si>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</si>
  <si>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</si>
  <si>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</si>
  <si>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</si>
  <si>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</si>
  <si>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</si>
  <si>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</si>
  <si>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</si>
  <si>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</si>
  <si>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</si>
  <si>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</si>
  <si>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</si>
  <si>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</si>
  <si>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</si>
  <si>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</si>
  <si>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</si>
  <si>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</si>
  <si>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</si>
  <si>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</si>
  <si>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</si>
  <si>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</si>
  <si>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</si>
  <si>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</si>
  <si>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</si>
  <si>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</si>
  <si>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</si>
  <si>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</si>
  <si>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</si>
  <si>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</si>
  <si>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</si>
  <si>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</si>
  <si>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</si>
  <si>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</si>
  <si>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</si>
  <si>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</si>
  <si>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</si>
  <si>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</si>
  <si>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</si>
  <si>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</si>
  <si>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</si>
  <si>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</si>
  <si>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</si>
  <si>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</si>
  <si>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</si>
  <si>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</si>
  <si>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</si>
  <si>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</si>
  <si>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</si>
  <si>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</si>
  <si>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</si>
  <si>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</si>
  <si>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</si>
  <si>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</si>
  <si>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</si>
  <si>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</si>
  <si>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</si>
  <si>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</si>
  <si>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</si>
  <si>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</si>
  <si>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</si>
  <si>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</si>
  <si>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</si>
  <si>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</si>
  <si>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</si>
  <si>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</si>
  <si>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</si>
  <si>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</si>
  <si>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</si>
  <si>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</si>
  <si>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</si>
  <si>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</si>
  <si>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</si>
  <si>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</si>
  <si>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</si>
  <si>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</si>
  <si>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</si>
  <si>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</si>
  <si>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</si>
  <si>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</si>
  <si>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</si>
  <si>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</si>
  <si>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</si>
  <si>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</si>
  <si>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</si>
  <si>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</si>
  <si>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</si>
  <si>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</si>
  <si>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</si>
  <si>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</si>
  <si>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</si>
  <si>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</si>
  <si>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</si>
  <si>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</si>
  <si>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</si>
  <si>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</si>
  <si>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</si>
  <si>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</si>
  <si>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</si>
  <si>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</si>
  <si>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</si>
  <si>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</si>
  <si>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</si>
  <si>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</si>
  <si>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</si>
  <si>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</si>
  <si>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</si>
  <si>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</si>
  <si>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</si>
  <si>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</si>
  <si>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</si>
  <si>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</si>
  <si>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</si>
  <si>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</si>
  <si>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</si>
  <si>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</si>
  <si>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</si>
  <si>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</si>
  <si>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</si>
  <si>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</si>
  <si>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</si>
  <si>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</si>
  <si>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</si>
  <si>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</si>
  <si>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</si>
  <si>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</si>
  <si>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</si>
  <si>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</si>
  <si>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</si>
  <si>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</si>
  <si>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</si>
  <si>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</si>
  <si>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</si>
  <si>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</si>
  <si>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</si>
  <si>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</si>
  <si>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</si>
  <si>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</si>
  <si>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</si>
  <si>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</si>
  <si>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</si>
  <si>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</si>
  <si>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</si>
  <si>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</si>
  <si>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</si>
  <si>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</si>
  <si>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</si>
  <si>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</si>
  <si>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</si>
  <si>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</si>
  <si>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</si>
  <si>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</si>
  <si>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</si>
  <si>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</si>
  <si>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</si>
  <si>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</si>
  <si>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</si>
  <si>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</si>
  <si>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</si>
  <si>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</si>
  <si>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</si>
  <si>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</si>
  <si>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</si>
  <si>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</si>
  <si>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</si>
  <si>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</si>
  <si>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</si>
  <si>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</si>
  <si>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</si>
  <si>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</si>
  <si>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</si>
  <si>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</si>
  <si>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</si>
  <si>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</si>
  <si>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</si>
  <si>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</si>
  <si>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</si>
  <si>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</si>
  <si>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</si>
  <si>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</si>
  <si>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</si>
  <si>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</si>
  <si>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</si>
  <si>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</si>
  <si>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</si>
  <si>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</si>
  <si>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</si>
  <si>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</si>
  <si>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</si>
  <si>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</si>
  <si>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</si>
  <si>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</si>
  <si>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</si>
  <si>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</si>
  <si>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</si>
  <si>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</si>
  <si>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</si>
  <si>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</si>
  <si>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</si>
  <si>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</si>
  <si>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</si>
  <si>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</si>
  <si>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</si>
  <si>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</si>
  <si>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</si>
  <si>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</si>
  <si>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</si>
  <si>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</si>
  <si>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</si>
  <si>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</si>
  <si>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</si>
  <si>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</si>
  <si>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</si>
  <si>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</si>
  <si>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</si>
  <si>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</si>
  <si>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</si>
  <si>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</si>
  <si>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</si>
  <si>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</si>
  <si>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</si>
  <si>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</si>
  <si>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</si>
  <si>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</si>
  <si>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</si>
  <si>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</si>
  <si>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</si>
  <si>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</si>
  <si>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</si>
  <si>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</si>
  <si>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</si>
  <si>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</si>
  <si>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</si>
  <si>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</si>
  <si>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</si>
  <si>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</si>
  <si>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</si>
  <si>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</si>
  <si>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</si>
  <si>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</si>
  <si>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</si>
  <si>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</si>
  <si>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</si>
  <si>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</si>
  <si>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</si>
  <si>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</si>
  <si>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</si>
  <si>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</si>
  <si>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</si>
  <si>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</si>
  <si>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</si>
  <si>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</si>
  <si>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</si>
  <si>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</si>
  <si>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</si>
  <si>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</si>
  <si>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</si>
  <si>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</si>
  <si>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</si>
  <si>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</si>
  <si>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</si>
  <si>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</si>
  <si>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</si>
  <si>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</si>
  <si>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</si>
  <si>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</si>
  <si>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</si>
  <si>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</si>
  <si>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</si>
  <si>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</si>
  <si>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</si>
  <si>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</si>
  <si>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</si>
  <si>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</si>
  <si>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</si>
  <si>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</si>
  <si>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</si>
  <si>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</si>
  <si>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</si>
  <si>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</si>
  <si>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</si>
  <si>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</si>
  <si>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</si>
  <si>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</si>
  <si>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</si>
  <si>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</si>
  <si>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</si>
  <si>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</si>
  <si>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</si>
  <si>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</si>
  <si>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</si>
  <si>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</si>
  <si>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</si>
  <si>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</si>
  <si>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</si>
  <si>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</si>
  <si>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</si>
  <si>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</si>
  <si>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</si>
  <si>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</si>
  <si>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</si>
  <si>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</si>
  <si>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</si>
  <si>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</si>
  <si>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</si>
  <si>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</si>
  <si>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</si>
  <si>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</si>
  <si>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</si>
  <si>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</si>
  <si>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</si>
  <si>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</si>
  <si>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</si>
  <si>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</si>
  <si>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</si>
  <si>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</si>
  <si>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</si>
  <si>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</si>
  <si>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</si>
  <si>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</si>
  <si>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</si>
  <si>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</si>
  <si>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</si>
  <si>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</si>
  <si>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</si>
  <si>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</si>
  <si>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</si>
  <si>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</si>
  <si>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</si>
  <si>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</si>
  <si>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</si>
  <si>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</si>
  <si>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</si>
  <si>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</si>
  <si>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</si>
  <si>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</si>
  <si>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</si>
  <si>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</si>
  <si>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</si>
  <si>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</si>
  <si>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</si>
  <si>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</si>
  <si>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</si>
  <si>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</si>
  <si>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</si>
  <si>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</si>
  <si>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</si>
  <si>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</si>
  <si>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</si>
  <si>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</si>
  <si>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</si>
  <si>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</si>
  <si>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</si>
  <si>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</si>
  <si>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</si>
  <si>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</si>
  <si>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</si>
  <si>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</si>
  <si>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</si>
  <si>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</si>
  <si>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</si>
  <si>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</si>
  <si>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</si>
  <si>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</si>
  <si>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</si>
  <si>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</si>
  <si>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</si>
  <si>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</si>
  <si>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</si>
  <si>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</si>
  <si>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</si>
  <si>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</si>
  <si>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</si>
  <si>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</si>
  <si>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</si>
  <si>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</si>
  <si>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</si>
  <si>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</si>
  <si>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</si>
  <si>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</si>
  <si>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</si>
  <si>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</si>
  <si>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</si>
  <si>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</si>
  <si>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</si>
  <si>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</si>
  <si>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</si>
  <si>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</si>
  <si>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</si>
  <si>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</si>
  <si>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</si>
  <si>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</si>
  <si>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</si>
  <si>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</si>
  <si>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</si>
  <si>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</si>
  <si>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</si>
  <si>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</si>
  <si>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</si>
  <si>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</si>
  <si>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</si>
  <si>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</si>
  <si>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</si>
  <si>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</si>
  <si>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</si>
  <si>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</si>
  <si>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</si>
  <si>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</si>
  <si>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</si>
  <si>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</si>
  <si>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</si>
  <si>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</si>
  <si>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</si>
  <si>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</si>
  <si>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</si>
  <si>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</si>
  <si>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</si>
  <si>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</si>
  <si>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</si>
  <si>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</si>
  <si>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</si>
  <si>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</si>
  <si>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</si>
  <si>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</si>
  <si>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</si>
  <si>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</si>
  <si>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</si>
  <si>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</si>
  <si>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</si>
  <si>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</si>
  <si>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</si>
  <si>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</si>
  <si>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</si>
  <si>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</si>
  <si>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</si>
  <si>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</si>
  <si>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</si>
  <si>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</si>
  <si>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</si>
  <si>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</si>
  <si>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</si>
  <si>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</si>
  <si>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</si>
  <si>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</si>
  <si>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</si>
  <si>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</si>
  <si>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</si>
  <si>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</si>
  <si>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</si>
  <si>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</si>
  <si>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</si>
  <si>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</si>
  <si>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</si>
  <si>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</si>
  <si>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</si>
  <si>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</si>
  <si>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</si>
  <si>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</si>
  <si>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</si>
  <si>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</si>
  <si>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</si>
  <si>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</si>
  <si>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</si>
  <si>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</si>
  <si>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</si>
  <si>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</si>
  <si>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</si>
  <si>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</si>
  <si>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</si>
  <si>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</si>
  <si>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</si>
  <si>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</si>
  <si>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</si>
  <si>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</si>
  <si>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</si>
  <si>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</si>
  <si>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</si>
  <si>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</si>
  <si>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</si>
  <si>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</si>
  <si>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</si>
  <si>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</si>
  <si>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</si>
  <si>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</si>
  <si>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</si>
  <si>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</si>
  <si>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</si>
  <si>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</si>
  <si>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</si>
  <si>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</si>
  <si>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</si>
  <si>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</si>
  <si>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</si>
  <si>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</si>
  <si>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</si>
  <si>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</si>
  <si>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</si>
  <si>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</si>
  <si>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</si>
  <si>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</si>
  <si>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</si>
  <si>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</si>
  <si>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</si>
  <si>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</si>
  <si>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</si>
  <si>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</si>
  <si>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</si>
  <si>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</si>
  <si>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</si>
  <si>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</si>
  <si>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</si>
  <si>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</si>
  <si>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</si>
  <si>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</si>
  <si>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</si>
  <si>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</si>
  <si>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</si>
  <si>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</si>
  <si>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</si>
  <si>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</si>
  <si>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</si>
  <si>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</si>
  <si>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</si>
  <si>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</si>
  <si>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</si>
  <si>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</si>
  <si>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</si>
  <si>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</si>
  <si>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</si>
  <si>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</si>
  <si>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</si>
  <si>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</si>
  <si>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</si>
  <si>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</si>
  <si>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</si>
  <si>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</si>
  <si>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</si>
  <si>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</si>
  <si>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</si>
  <si>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</si>
  <si>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</si>
  <si>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</si>
  <si>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</si>
  <si>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</si>
  <si>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</si>
  <si>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</si>
  <si>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</si>
  <si>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</si>
  <si>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</si>
  <si>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</si>
  <si>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</si>
  <si>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</si>
  <si>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</si>
  <si>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</si>
  <si>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</si>
  <si>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</si>
  <si>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</si>
  <si>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</si>
  <si>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</si>
  <si>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</si>
  <si>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</si>
  <si>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</si>
  <si>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</si>
  <si>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</si>
  <si>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</si>
  <si>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</si>
  <si>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</si>
  <si>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</si>
  <si>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</si>
  <si>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</si>
  <si>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</si>
  <si>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</si>
  <si>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</si>
  <si>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</si>
  <si>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</si>
  <si>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</si>
  <si>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</si>
  <si>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</si>
  <si>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</si>
  <si>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</si>
  <si>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</si>
  <si>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</si>
  <si>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</si>
  <si>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</si>
  <si>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</si>
  <si>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</si>
  <si>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</si>
  <si>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</si>
  <si>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</si>
  <si>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</si>
  <si>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</si>
  <si>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</si>
  <si>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</si>
  <si>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</si>
  <si>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</si>
  <si>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</si>
  <si>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</si>
  <si>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</si>
  <si>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</si>
  <si>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</si>
  <si>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</si>
  <si>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</si>
  <si>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</si>
  <si>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</si>
  <si>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</si>
  <si>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</si>
  <si>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</si>
  <si>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</si>
  <si>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</si>
  <si>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</si>
  <si>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</si>
  <si>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</si>
  <si>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</si>
  <si>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</si>
  <si>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</si>
  <si>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</si>
  <si>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</si>
  <si>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</si>
  <si>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</si>
  <si>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</si>
  <si>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</si>
  <si>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</si>
  <si>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</si>
  <si>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</si>
  <si>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</si>
  <si>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</si>
  <si>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</si>
  <si>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</si>
  <si>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</si>
  <si>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</si>
  <si>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</si>
  <si>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</si>
  <si>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</si>
  <si>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</si>
  <si>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</si>
  <si>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</si>
  <si>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</si>
  <si>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</si>
  <si>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</si>
  <si>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</si>
  <si>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</si>
  <si>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</si>
  <si>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</si>
  <si>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</si>
  <si>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</si>
  <si>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</si>
  <si>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</si>
  <si>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</si>
  <si>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</si>
  <si>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</si>
  <si>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</si>
  <si>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</si>
  <si>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</si>
  <si>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</si>
  <si>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</si>
  <si>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</si>
  <si>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</si>
  <si>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</si>
  <si>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</si>
  <si>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</si>
  <si>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</si>
  <si>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</si>
  <si>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</si>
  <si>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</si>
  <si>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</si>
  <si>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</si>
  <si>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</si>
  <si>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</si>
  <si>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</si>
  <si>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</si>
  <si>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</si>
  <si>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</si>
  <si>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</si>
  <si>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</si>
  <si>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</si>
  <si>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</si>
  <si>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</si>
  <si>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</si>
  <si>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</si>
  <si>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</si>
  <si>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</si>
  <si>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</si>
  <si>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</si>
  <si>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</si>
  <si>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</si>
  <si>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</si>
  <si>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</si>
  <si>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</si>
  <si>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</si>
  <si>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</si>
  <si>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</si>
  <si>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</si>
  <si>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</si>
  <si>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</si>
  <si>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</si>
  <si>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</si>
  <si>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</si>
  <si>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</si>
  <si>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</si>
  <si>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</si>
  <si>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</si>
  <si>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</si>
  <si>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</si>
  <si>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</si>
  <si>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</si>
  <si>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</si>
  <si>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</si>
  <si>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</si>
  <si>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</si>
  <si>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</si>
  <si>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</si>
  <si>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</si>
  <si>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</si>
  <si>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</si>
  <si>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</si>
  <si>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</si>
  <si>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</si>
  <si>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</si>
  <si>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</si>
  <si>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</si>
  <si>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</si>
  <si>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</si>
  <si>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</si>
  <si>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</si>
  <si>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</si>
  <si>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</si>
  <si>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</si>
  <si>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</si>
  <si>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</si>
  <si>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</si>
  <si>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</si>
  <si>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</si>
  <si>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</si>
  <si>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</si>
  <si>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</si>
  <si>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</si>
  <si>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</si>
  <si>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</si>
  <si>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</si>
  <si>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</si>
  <si>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</si>
  <si>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</si>
  <si>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</si>
  <si>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</si>
  <si>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</si>
  <si>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</si>
  <si>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</si>
  <si>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</si>
  <si>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</si>
  <si>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</si>
  <si>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</si>
  <si>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</si>
  <si>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</si>
  <si>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</si>
  <si>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</si>
  <si>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</si>
  <si>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</si>
  <si>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</si>
  <si>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</si>
  <si>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</si>
  <si>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</si>
  <si>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</si>
  <si>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</si>
  <si>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</si>
  <si>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</si>
  <si>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</si>
  <si>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</si>
  <si>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</si>
  <si>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</si>
  <si>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</si>
  <si>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</si>
  <si>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</si>
  <si>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</si>
  <si>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</si>
  <si>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</si>
  <si>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</si>
  <si>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</si>
  <si>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</si>
  <si>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</si>
  <si>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</si>
  <si>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</si>
  <si>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</si>
  <si>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</si>
  <si>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</si>
  <si>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</si>
  <si>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</si>
  <si>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</si>
  <si>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</si>
  <si>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</si>
  <si>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</si>
  <si>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</si>
  <si>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</si>
  <si>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</si>
  <si>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</si>
  <si>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</si>
  <si>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</si>
  <si>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</si>
  <si>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</si>
  <si>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</si>
  <si>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</si>
  <si>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</si>
  <si>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</si>
  <si>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</si>
  <si>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</si>
  <si>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</si>
  <si>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</si>
  <si>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</si>
  <si>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</si>
  <si>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</si>
  <si>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</si>
  <si>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</si>
  <si>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</si>
  <si>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</si>
  <si>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</si>
  <si>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</si>
  <si>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</si>
  <si>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</si>
  <si>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</si>
  <si>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</si>
  <si>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</si>
  <si>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</si>
  <si>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</si>
  <si>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</si>
  <si>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</si>
  <si>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</si>
  <si>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</si>
  <si>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</si>
  <si>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</si>
  <si>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</si>
  <si>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</si>
  <si>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</si>
  <si>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</si>
  <si>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</si>
  <si>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</si>
  <si>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</si>
  <si>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</si>
  <si>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</si>
  <si>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</si>
  <si>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</si>
  <si>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</si>
  <si>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</si>
  <si>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</si>
  <si>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</si>
  <si>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</si>
  <si>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</si>
  <si>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</si>
  <si>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</si>
  <si>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</si>
  <si>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</si>
  <si>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</si>
  <si>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</si>
  <si>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</si>
  <si>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</si>
  <si>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</si>
  <si>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</si>
  <si>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</si>
  <si>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</si>
  <si>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</si>
  <si>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</si>
  <si>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</si>
  <si>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</si>
  <si>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</si>
  <si>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</si>
  <si>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</si>
  <si>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</si>
  <si>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</si>
  <si>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</si>
  <si>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</si>
  <si>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</si>
  <si>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</si>
  <si>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</si>
  <si>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</si>
  <si>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</si>
  <si>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</si>
  <si>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</si>
  <si>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</si>
  <si>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</si>
  <si>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</si>
  <si>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</si>
  <si>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</si>
  <si>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</si>
  <si>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</si>
  <si>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</si>
  <si>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</si>
  <si>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</si>
  <si>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</si>
  <si>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</si>
  <si>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</si>
  <si>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</si>
  <si>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</si>
  <si>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</si>
  <si>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</si>
  <si>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</si>
  <si>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</si>
  <si>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</si>
  <si>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</si>
  <si>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</si>
  <si>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</si>
  <si>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</si>
  <si>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</si>
  <si>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</si>
  <si>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</si>
  <si>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</si>
  <si>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</si>
  <si>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</si>
  <si>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</si>
  <si>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</si>
  <si>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</si>
  <si>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</si>
  <si>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</si>
  <si>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</si>
  <si>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</si>
  <si>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</si>
  <si>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</si>
  <si>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</si>
  <si>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</si>
  <si>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</si>
  <si>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</si>
  <si>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</si>
  <si>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</si>
  <si>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</si>
  <si>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</si>
  <si>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</si>
  <si>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</si>
  <si>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</si>
  <si>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</si>
  <si>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</si>
  <si>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</si>
  <si>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</si>
  <si>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</si>
  <si>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</si>
  <si>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</si>
  <si>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</si>
  <si>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</si>
  <si>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</si>
  <si>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</si>
  <si>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</si>
  <si>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</si>
  <si>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</si>
  <si>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</si>
  <si>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</si>
  <si>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</si>
  <si>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</si>
  <si>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</si>
  <si>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</si>
  <si>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</si>
  <si>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</si>
  <si>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</si>
  <si>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</si>
  <si>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</si>
  <si>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</si>
  <si>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</si>
  <si>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</si>
  <si>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</si>
  <si>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</si>
  <si>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</si>
  <si>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</si>
  <si>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</si>
  <si>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</si>
  <si>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</si>
  <si>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</si>
  <si>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</si>
  <si>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</si>
  <si>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</si>
  <si>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</si>
  <si>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</si>
  <si>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</si>
  <si>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</si>
  <si>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</si>
  <si>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</si>
  <si>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</si>
  <si>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</si>
  <si>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</si>
  <si>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</si>
  <si>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</si>
  <si>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</si>
  <si>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</si>
  <si>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</si>
  <si>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</si>
  <si>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</si>
  <si>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</si>
  <si>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</si>
  <si>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</si>
  <si>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</si>
  <si>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</si>
  <si>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</si>
  <si>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</si>
  <si>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</si>
  <si>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</si>
  <si>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</si>
  <si>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</si>
  <si>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</si>
  <si>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</si>
  <si>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</si>
  <si>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</si>
  <si>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</si>
  <si>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</si>
  <si>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</si>
  <si>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</si>
  <si>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</si>
  <si>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</si>
  <si>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</si>
  <si>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</si>
  <si>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</si>
  <si>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</si>
  <si>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</si>
  <si>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</si>
  <si>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</si>
  <si>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</si>
  <si>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</si>
  <si>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</si>
  <si>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</si>
  <si>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</si>
  <si>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</si>
  <si>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</si>
  <si>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</si>
  <si>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</si>
  <si>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</si>
  <si>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</si>
  <si>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</si>
  <si>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</si>
  <si>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</si>
  <si>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</si>
  <si>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</si>
  <si>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</si>
  <si>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</si>
  <si>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</si>
  <si>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</si>
  <si>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</si>
  <si>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</si>
  <si>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</si>
  <si>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</si>
  <si>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</si>
  <si>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</si>
  <si>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</si>
  <si>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</si>
  <si>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</si>
  <si>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</si>
  <si>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</si>
  <si>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</si>
  <si>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</si>
  <si>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</si>
  <si>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</si>
  <si>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</si>
  <si>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</si>
  <si>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</si>
  <si>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</si>
  <si>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</si>
  <si>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</si>
  <si>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</si>
  <si>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</si>
  <si>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</si>
  <si>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</si>
  <si>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</si>
  <si>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</si>
  <si>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</si>
  <si>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</si>
  <si>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</si>
  <si>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</si>
  <si>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</si>
  <si>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</si>
  <si>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</si>
  <si>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</si>
  <si>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</si>
  <si>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</si>
  <si>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</si>
  <si>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</si>
  <si>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</si>
  <si>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</si>
  <si>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</si>
  <si>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</si>
  <si>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</si>
  <si>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</si>
  <si>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</si>
  <si>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</si>
  <si>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</si>
  <si>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</si>
  <si>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</si>
  <si>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</si>
  <si>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</si>
  <si>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</si>
  <si>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</si>
  <si>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</si>
  <si>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</si>
  <si>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</si>
  <si>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</si>
  <si>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</si>
  <si>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</si>
  <si>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</si>
  <si>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</si>
  <si>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</si>
  <si>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</si>
  <si>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</si>
  <si>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</si>
  <si>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</si>
  <si>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</si>
  <si>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</si>
  <si>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</si>
  <si>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</si>
  <si>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</si>
  <si>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</si>
  <si>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</si>
  <si>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</si>
  <si>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</si>
  <si>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</si>
  <si>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</si>
  <si>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</si>
  <si>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</si>
  <si>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</si>
  <si>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</si>
  <si>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</si>
  <si>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</si>
  <si>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</si>
  <si>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</si>
  <si>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</si>
  <si>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</si>
  <si>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</si>
  <si>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</si>
  <si>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</si>
  <si>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</si>
  <si>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</si>
  <si>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</si>
  <si>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</si>
  <si>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</si>
  <si>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</si>
  <si>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</si>
  <si>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</si>
  <si>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</si>
  <si>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</si>
  <si>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</si>
  <si>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</si>
  <si>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</si>
  <si>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</si>
  <si>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</si>
  <si>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</si>
  <si>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</si>
  <si>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</si>
  <si>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</si>
  <si>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</si>
  <si>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</si>
  <si>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</si>
  <si>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</si>
  <si>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</si>
  <si>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</si>
  <si>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</si>
  <si>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</si>
  <si>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</si>
  <si>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</si>
  <si>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</si>
  <si>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</si>
  <si>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</si>
  <si>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</si>
  <si>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</si>
  <si>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</si>
  <si>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</si>
  <si>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</si>
  <si>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</si>
  <si>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</si>
  <si>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</si>
  <si>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</si>
  <si>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</si>
  <si>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</si>
  <si>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</si>
  <si>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</si>
  <si>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</si>
  <si>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</si>
  <si>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</si>
  <si>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</si>
  <si>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</si>
  <si>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</si>
  <si>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</si>
  <si>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</si>
  <si>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</si>
  <si>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</si>
  <si>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</si>
  <si>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</si>
  <si>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</si>
  <si>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</si>
  <si>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</si>
  <si>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</si>
  <si>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</si>
  <si>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</si>
  <si>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</si>
  <si>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</si>
  <si>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</si>
  <si>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</si>
  <si>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</si>
  <si>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</si>
  <si>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</si>
  <si>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</si>
  <si>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</si>
  <si>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</si>
  <si>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</si>
  <si>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</si>
  <si>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</si>
  <si>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</si>
  <si>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</si>
  <si>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</si>
  <si>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</si>
  <si>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</si>
  <si>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</si>
  <si>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</si>
  <si>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</si>
  <si>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</si>
  <si>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</si>
  <si>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</si>
  <si>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</si>
  <si>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</si>
  <si>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</si>
  <si>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</si>
  <si>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</si>
  <si>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</si>
  <si>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</si>
  <si>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</si>
  <si>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</si>
  <si>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</si>
  <si>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</si>
  <si>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</si>
  <si>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</si>
  <si>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</si>
  <si>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</si>
  <si>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</si>
  <si>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</si>
  <si>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</si>
  <si>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</si>
  <si>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</si>
  <si>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</si>
  <si>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</si>
  <si>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</si>
  <si>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</si>
  <si>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</si>
  <si>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</si>
  <si>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</si>
  <si>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</si>
  <si>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</si>
  <si>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</si>
  <si>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</si>
  <si>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</si>
  <si>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</si>
  <si>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</si>
  <si>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</si>
  <si>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</si>
  <si>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</si>
  <si>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</si>
  <si>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</si>
  <si>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</si>
  <si>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</si>
  <si>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</si>
  <si>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</si>
  <si>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</si>
  <si>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</si>
  <si>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</si>
  <si>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</si>
  <si>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</si>
  <si>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</si>
  <si>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</si>
  <si>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</si>
  <si>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</si>
  <si>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</si>
  <si>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</si>
  <si>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</si>
  <si>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</si>
  <si>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</si>
  <si>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</si>
  <si>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</si>
  <si>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</si>
  <si>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</si>
  <si>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</si>
  <si>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</si>
  <si>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</si>
  <si>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</si>
  <si>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</si>
  <si>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</si>
  <si>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</si>
  <si>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</si>
  <si>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</si>
  <si>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</si>
  <si>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</si>
  <si>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</si>
  <si>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</si>
  <si>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</si>
  <si>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</si>
  <si>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</si>
  <si>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</si>
  <si>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</si>
  <si>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</si>
  <si>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</si>
  <si>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</si>
  <si>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</si>
  <si>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</si>
  <si>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</si>
  <si>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</si>
  <si>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</si>
  <si>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</si>
  <si>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</si>
  <si>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</si>
  <si>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</si>
  <si>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</si>
  <si>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</si>
  <si>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</si>
  <si>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</si>
  <si>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</si>
  <si>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</si>
  <si>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</si>
  <si>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</si>
  <si>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</si>
  <si>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</si>
  <si>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</si>
  <si>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</si>
  <si>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</si>
  <si>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</si>
  <si>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</si>
  <si>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</si>
  <si>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</si>
  <si>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</si>
  <si>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</si>
  <si>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</si>
  <si>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</si>
  <si>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</si>
  <si>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</si>
  <si>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</si>
  <si>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</si>
  <si>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</si>
  <si>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</si>
  <si>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</si>
  <si>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</si>
  <si>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</si>
  <si>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</si>
  <si>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</si>
  <si>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</si>
  <si>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</si>
  <si>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</si>
  <si>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</si>
  <si>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</si>
  <si>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</si>
  <si>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</si>
  <si>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</si>
  <si>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</si>
  <si>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</si>
  <si>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</si>
  <si>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</si>
  <si>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</si>
  <si>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</si>
  <si>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</si>
  <si>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</si>
  <si>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</si>
  <si>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</si>
  <si>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</si>
  <si>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</si>
  <si>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</si>
  <si>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</si>
  <si>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</si>
  <si>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</si>
  <si>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</si>
  <si>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</si>
  <si>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</si>
  <si>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</si>
  <si>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</si>
  <si>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</si>
  <si>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</si>
  <si>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</si>
  <si>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</si>
  <si>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</si>
  <si>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</si>
  <si>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</si>
  <si>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</si>
  <si>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</si>
  <si>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</si>
  <si>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</si>
  <si>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</si>
  <si>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</si>
  <si>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</si>
  <si>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</si>
  <si>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</si>
  <si>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</si>
  <si>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</si>
  <si>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</si>
  <si>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</si>
  <si>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</si>
  <si>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</si>
  <si>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</si>
  <si>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</si>
  <si>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</si>
  <si>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</si>
  <si>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</si>
  <si>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</si>
  <si>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</si>
  <si>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</si>
  <si>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</si>
  <si>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</si>
  <si>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</si>
  <si>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</si>
  <si>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</si>
  <si>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</si>
  <si>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</si>
  <si>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</si>
  <si>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</si>
  <si>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</si>
  <si>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</si>
  <si>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</si>
  <si>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</si>
  <si>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</si>
  <si>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</si>
  <si>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</si>
  <si>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</si>
  <si>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</si>
  <si>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</si>
  <si>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</si>
  <si>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</si>
  <si>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</si>
  <si>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</si>
  <si>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</si>
  <si>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</si>
  <si>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</si>
  <si>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</si>
  <si>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</si>
  <si>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</si>
  <si>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</si>
  <si>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</si>
  <si>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</si>
  <si>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</si>
  <si>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</si>
  <si>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</si>
  <si>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</si>
  <si>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</si>
  <si>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</si>
  <si>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</si>
  <si>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</si>
  <si>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</si>
  <si>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</si>
  <si>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</si>
  <si>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</si>
  <si>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</si>
  <si>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</si>
  <si>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</si>
  <si>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</si>
  <si>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</si>
  <si>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</si>
  <si>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</si>
  <si>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</si>
  <si>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</si>
  <si>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</si>
  <si>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</si>
  <si>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</si>
  <si>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</si>
  <si>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</si>
  <si>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</si>
  <si>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</si>
  <si>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</si>
  <si>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</si>
  <si>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</si>
  <si>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</si>
  <si>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</si>
  <si>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</si>
  <si>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</si>
  <si>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</si>
  <si>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</si>
  <si>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</si>
  <si>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</si>
  <si>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</si>
  <si>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</si>
  <si>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</si>
  <si>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</si>
  <si>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</si>
  <si>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</si>
  <si>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</si>
  <si>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</si>
  <si>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</si>
  <si>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</si>
  <si>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</si>
  <si>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</si>
  <si>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</si>
  <si>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</si>
  <si>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</si>
  <si>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</si>
  <si>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</si>
  <si>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</si>
  <si>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</si>
  <si>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</si>
  <si>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</si>
  <si>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</si>
  <si>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</si>
  <si>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</si>
  <si>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</si>
  <si>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</si>
  <si>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</si>
  <si>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</si>
  <si>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</si>
  <si>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</si>
  <si>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</si>
  <si>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</si>
  <si>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</si>
  <si>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</si>
  <si>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</si>
  <si>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</si>
  <si>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</si>
  <si>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</si>
  <si>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</si>
  <si>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</si>
  <si>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</si>
  <si>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</si>
  <si>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</si>
  <si>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</si>
  <si>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</si>
  <si>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</si>
  <si>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</si>
  <si>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</si>
  <si>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</si>
  <si>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</si>
  <si>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</si>
  <si>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</si>
  <si>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</si>
  <si>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</si>
  <si>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</si>
  <si>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</si>
  <si>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</si>
  <si>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</si>
  <si>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</si>
  <si>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</si>
  <si>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</si>
  <si>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</si>
  <si>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</si>
  <si>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</si>
  <si>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</si>
  <si>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</si>
  <si>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</si>
  <si>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</si>
  <si>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</si>
  <si>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</si>
  <si>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</si>
  <si>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</si>
  <si>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</si>
  <si>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</si>
  <si>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</si>
  <si>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</si>
  <si>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</si>
  <si>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</si>
  <si>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</si>
  <si>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</si>
  <si>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</si>
  <si>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</si>
  <si>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</si>
  <si>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</si>
  <si>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</si>
  <si>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</si>
  <si>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</si>
  <si>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</si>
  <si>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</si>
  <si>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</si>
  <si>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</si>
  <si>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</si>
  <si>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</si>
  <si>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</si>
  <si>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</si>
  <si>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</si>
  <si>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</si>
  <si>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</si>
  <si>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</si>
  <si>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</si>
  <si>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</si>
  <si>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</si>
  <si>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</si>
  <si>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</si>
  <si>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</si>
  <si>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</si>
  <si>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</si>
  <si>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</si>
  <si>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</si>
  <si>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</si>
  <si>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</si>
  <si>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</si>
  <si>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</si>
  <si>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</si>
  <si>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</si>
  <si>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</si>
  <si>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</si>
  <si>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</si>
  <si>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</si>
  <si>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</si>
  <si>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</si>
  <si>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</si>
  <si>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</si>
  <si>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</si>
  <si>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</si>
  <si>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</si>
  <si>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</si>
  <si>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</si>
  <si>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</si>
  <si>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</si>
  <si>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</si>
  <si>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</si>
  <si>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</si>
  <si>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</si>
  <si>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</si>
  <si>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</si>
  <si>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</si>
  <si>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</si>
  <si>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</si>
  <si>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</si>
  <si>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</si>
  <si>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</si>
  <si>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</si>
  <si>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</si>
  <si>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</si>
  <si>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</si>
  <si>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</si>
  <si>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</si>
  <si>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</si>
  <si>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</si>
  <si>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</si>
  <si>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</si>
  <si>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</si>
  <si>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</si>
  <si>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</si>
  <si>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</si>
  <si>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</si>
  <si>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</si>
  <si>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</si>
  <si>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</si>
  <si>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</si>
  <si>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</si>
  <si>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</si>
  <si>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</si>
  <si>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</si>
  <si>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</si>
  <si>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</si>
  <si>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</si>
  <si>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</si>
  <si>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</si>
  <si>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</si>
  <si>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</si>
  <si>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</si>
  <si>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</si>
  <si>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</si>
  <si>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</si>
  <si>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</si>
  <si>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</si>
  <si>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</si>
  <si>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</si>
  <si>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</si>
  <si>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</si>
  <si>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</si>
  <si>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</si>
  <si>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</si>
  <si>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</si>
  <si>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</si>
  <si>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</si>
  <si>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</si>
  <si>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</si>
  <si>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</si>
  <si>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</si>
  <si>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</si>
  <si>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</si>
  <si>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</si>
  <si>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</si>
  <si>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</si>
  <si>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</si>
  <si>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</si>
  <si>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</si>
  <si>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</si>
  <si>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</si>
  <si>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</si>
  <si>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</si>
  <si>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</si>
  <si>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</si>
  <si>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</si>
  <si>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</si>
  <si>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</si>
  <si>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</si>
  <si>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</si>
  <si>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</si>
  <si>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</si>
  <si>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</si>
  <si>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</si>
  <si>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</si>
  <si>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</si>
  <si>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</si>
  <si>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</si>
  <si>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</si>
  <si>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</si>
  <si>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</si>
  <si>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</si>
  <si>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</si>
  <si>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</si>
  <si>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</si>
  <si>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</si>
  <si>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</si>
  <si>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</si>
  <si>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</si>
  <si>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</si>
  <si>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</si>
  <si>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</si>
  <si>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</si>
  <si>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</si>
  <si>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</si>
  <si>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</si>
  <si>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</si>
  <si>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</si>
  <si>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</si>
  <si>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</si>
  <si>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</si>
  <si>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</si>
  <si>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</si>
  <si>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</si>
  <si>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</si>
  <si>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</si>
  <si>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</si>
  <si>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</si>
  <si>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</si>
  <si>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</si>
  <si>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</si>
  <si>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</si>
  <si>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</si>
  <si>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</si>
  <si>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</si>
  <si>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</si>
  <si>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</si>
  <si>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</si>
  <si>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</si>
  <si>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</si>
  <si>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</si>
  <si>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</si>
  <si>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</si>
  <si>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</si>
  <si>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</si>
  <si>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</si>
  <si>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</si>
  <si>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</si>
  <si>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</si>
  <si>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</si>
  <si>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</si>
  <si>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</si>
  <si>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</si>
  <si>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</si>
  <si>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</si>
  <si>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</si>
  <si>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</si>
  <si>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</si>
  <si>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</si>
  <si>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</si>
  <si>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</si>
  <si>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</si>
  <si>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</si>
  <si>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</si>
  <si>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</si>
  <si>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</si>
  <si>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</si>
  <si>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</si>
  <si>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</si>
  <si>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</si>
  <si>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</si>
  <si>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</si>
  <si>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</si>
  <si>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</si>
  <si>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</si>
  <si>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</si>
  <si>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</si>
  <si>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</si>
  <si>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</si>
  <si>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</si>
  <si>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</si>
  <si>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</si>
  <si>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</si>
  <si>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</si>
  <si>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</si>
  <si>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</si>
  <si>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</si>
  <si>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</si>
  <si>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</si>
  <si>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</si>
  <si>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</si>
  <si>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</si>
  <si>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</si>
  <si>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</si>
  <si>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</si>
  <si>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</si>
  <si>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</si>
  <si>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</si>
  <si>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</si>
  <si>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</si>
  <si>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</si>
  <si>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</si>
  <si>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</si>
  <si>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</si>
  <si>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</si>
  <si>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</si>
  <si>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</si>
  <si>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</si>
  <si>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</si>
  <si>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</si>
  <si>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</si>
  <si>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</si>
  <si>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</si>
  <si>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</si>
  <si>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</si>
  <si>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</si>
  <si>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</si>
  <si>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</si>
  <si>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</si>
  <si>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</si>
  <si>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</si>
  <si>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</si>
  <si>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</si>
  <si>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</si>
  <si>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</si>
  <si>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</si>
  <si>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</si>
  <si>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</si>
  <si>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</si>
  <si>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</si>
  <si>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</si>
  <si>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</si>
  <si>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</si>
  <si>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</si>
  <si>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</si>
  <si>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</si>
  <si>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</si>
  <si>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</si>
  <si>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</si>
  <si>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</si>
  <si>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</si>
  <si>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</si>
  <si>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</si>
  <si>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</si>
  <si>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</si>
  <si>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</si>
  <si>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</si>
  <si>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</si>
  <si>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</si>
  <si>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</si>
  <si>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</si>
  <si>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</si>
  <si>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</si>
  <si>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</si>
  <si>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</si>
  <si>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</si>
  <si>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</si>
  <si>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</si>
  <si>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</si>
  <si>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</si>
  <si>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</si>
  <si>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</si>
  <si>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</si>
  <si>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</si>
  <si>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</si>
  <si>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</si>
  <si>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</si>
  <si>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</si>
  <si>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</si>
  <si>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</si>
  <si>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</si>
  <si>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</si>
  <si>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</si>
  <si>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</si>
  <si>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</si>
  <si>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</si>
  <si>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</si>
  <si>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</si>
  <si>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</si>
  <si>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</si>
  <si>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</si>
  <si>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</si>
  <si>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</si>
  <si>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</si>
  <si>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</si>
  <si>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</si>
  <si>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</si>
  <si>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</si>
  <si>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</si>
  <si>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</si>
  <si>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</si>
  <si>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</si>
  <si>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</si>
  <si>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</si>
  <si>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</si>
  <si>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</si>
  <si>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</si>
  <si>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</si>
  <si>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</si>
  <si>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</si>
  <si>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</si>
  <si>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</si>
  <si>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</si>
  <si>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</si>
  <si>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</si>
  <si>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</si>
  <si>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</si>
  <si>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</si>
  <si>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</si>
  <si>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</si>
  <si>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</si>
  <si>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</si>
  <si>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</si>
  <si>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</si>
  <si>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</si>
  <si>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</si>
  <si>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</si>
  <si>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</si>
  <si>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</si>
  <si>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</si>
  <si>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</si>
  <si>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</si>
  <si>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</si>
  <si>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</si>
  <si>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</si>
  <si>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</si>
  <si>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</si>
  <si>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</si>
  <si>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</si>
  <si>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</si>
  <si>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</si>
  <si>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</si>
  <si>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</si>
  <si>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</si>
  <si>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</si>
  <si>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</si>
  <si>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</si>
  <si>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</si>
  <si>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</si>
  <si>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</si>
  <si>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</si>
  <si>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</si>
  <si>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</si>
  <si>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</si>
  <si>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</si>
  <si>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</si>
  <si>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</si>
  <si>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</si>
  <si>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</si>
  <si>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</si>
  <si>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</si>
  <si>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</si>
  <si>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</si>
  <si>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</si>
  <si>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</si>
  <si>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</si>
  <si>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</si>
  <si>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</si>
  <si>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</si>
  <si>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</si>
  <si>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</si>
  <si>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</si>
  <si>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</si>
  <si>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</si>
  <si>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</si>
  <si>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</si>
  <si>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</si>
  <si>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</si>
  <si>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</si>
  <si>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</si>
  <si>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</si>
  <si>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</si>
  <si>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</si>
  <si>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</si>
  <si>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</si>
  <si>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</si>
  <si>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</si>
  <si>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</si>
  <si>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</si>
  <si>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</si>
  <si>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</si>
  <si>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</si>
  <si>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</si>
  <si>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</si>
  <si>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</si>
  <si>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</si>
  <si>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</si>
  <si>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</si>
  <si>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</si>
  <si>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</si>
  <si>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</si>
  <si>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</si>
  <si>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</si>
  <si>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</si>
  <si>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</si>
  <si>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</si>
  <si>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</si>
  <si>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</si>
  <si>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</si>
  <si>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</si>
  <si>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</si>
  <si>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</si>
  <si>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</si>
  <si>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</si>
  <si>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</si>
  <si>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</si>
  <si>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</si>
  <si>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</si>
  <si>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</si>
  <si>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</si>
  <si>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</si>
  <si>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</si>
  <si>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</si>
  <si>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</si>
  <si>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</si>
  <si>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</si>
  <si>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</si>
  <si>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</si>
  <si>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</si>
  <si>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</si>
  <si>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</si>
  <si>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</si>
  <si>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</si>
  <si>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</si>
  <si>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</si>
  <si>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</si>
  <si>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</si>
  <si>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</si>
  <si>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</si>
  <si>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</si>
  <si>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</si>
  <si>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</si>
  <si>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</si>
  <si>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</si>
  <si>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</si>
  <si>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</si>
  <si>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</si>
  <si>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</si>
  <si>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</si>
  <si>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</si>
  <si>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</si>
  <si>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</si>
  <si>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</si>
  <si>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</si>
  <si>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</si>
  <si>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</si>
  <si>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</si>
  <si>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</si>
  <si>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</si>
  <si>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</si>
  <si>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</si>
  <si>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</si>
  <si>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</si>
  <si>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</si>
  <si>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</si>
  <si>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</si>
  <si>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</si>
  <si>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</si>
  <si>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</si>
  <si>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</si>
  <si>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</si>
  <si>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</si>
  <si>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</si>
  <si>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</si>
  <si>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</si>
  <si>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</si>
  <si>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</si>
  <si>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</si>
  <si>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</si>
  <si>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</si>
  <si>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</si>
  <si>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</si>
  <si>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</si>
  <si>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</si>
  <si>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</si>
  <si>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</si>
  <si>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</si>
  <si>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</si>
  <si>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</si>
  <si>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</si>
  <si>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</si>
  <si>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</si>
  <si>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</si>
  <si>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</si>
  <si>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</si>
  <si>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</si>
  <si>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</si>
  <si>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</si>
  <si>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</si>
  <si>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</si>
  <si>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</si>
  <si>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</si>
  <si>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</si>
  <si>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</si>
  <si>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</si>
  <si>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</si>
  <si>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</si>
  <si>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</si>
  <si>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</si>
  <si>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</si>
  <si>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</si>
  <si>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</si>
  <si>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</si>
  <si>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</si>
  <si>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</si>
  <si>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</si>
  <si>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</si>
  <si>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</si>
  <si>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</si>
  <si>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</si>
  <si>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</si>
  <si>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</si>
  <si>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</si>
  <si>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</si>
  <si>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</si>
  <si>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</si>
  <si>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</si>
  <si>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</si>
  <si>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</si>
  <si>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</si>
  <si>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</si>
  <si>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</si>
  <si>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</si>
  <si>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</si>
  <si>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</si>
  <si>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</si>
  <si>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</si>
  <si>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</si>
  <si>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</si>
  <si>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</si>
  <si>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</si>
  <si>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</si>
  <si>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</si>
  <si>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</si>
  <si>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</si>
  <si>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</si>
  <si>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</si>
  <si>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</si>
  <si>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</si>
  <si>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</si>
  <si>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</si>
  <si>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</si>
  <si>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</si>
  <si>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</si>
  <si>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</si>
  <si>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</si>
  <si>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</si>
  <si>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</si>
  <si>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</si>
  <si>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</si>
  <si>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</si>
  <si>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</si>
  <si>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</si>
  <si>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</si>
  <si>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</si>
  <si>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</si>
  <si>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</si>
  <si>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</si>
  <si>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</si>
  <si>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</si>
  <si>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</si>
  <si>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</si>
  <si>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</si>
  <si>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</si>
  <si>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</si>
  <si>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</si>
  <si>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</si>
  <si>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</si>
  <si>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</si>
  <si>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</si>
  <si>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</si>
  <si>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</si>
  <si>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</si>
  <si>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</si>
  <si>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</si>
  <si>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</si>
  <si>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</si>
  <si>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</si>
  <si>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</si>
  <si>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</si>
  <si>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</si>
  <si>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</si>
  <si>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</si>
  <si>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</si>
  <si>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</si>
  <si>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</si>
  <si>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</si>
  <si>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</si>
  <si>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</si>
  <si>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</si>
  <si>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</si>
  <si>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</si>
  <si>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</si>
  <si>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</si>
  <si>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</si>
  <si>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</si>
  <si>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</si>
  <si>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</si>
  <si>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</si>
  <si>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</si>
  <si>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</si>
  <si>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</si>
  <si>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</si>
  <si>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</si>
  <si>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</si>
  <si>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</si>
  <si>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</si>
  <si>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</si>
  <si>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</si>
  <si>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</si>
  <si>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</si>
  <si>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</si>
  <si>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</si>
  <si>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</si>
  <si>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</si>
  <si>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</si>
  <si>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</si>
  <si>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</si>
  <si>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</si>
  <si>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</si>
  <si>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</si>
  <si>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</si>
  <si>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</si>
  <si>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</si>
  <si>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</si>
  <si>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</si>
  <si>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</si>
  <si>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</si>
  <si>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</si>
  <si>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</si>
  <si>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</si>
  <si>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</si>
  <si>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</si>
  <si>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</si>
  <si>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</si>
  <si>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</si>
  <si>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</si>
  <si>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</si>
  <si>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</si>
  <si>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</si>
  <si>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</si>
  <si>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</si>
  <si>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</si>
  <si>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</si>
  <si>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</si>
  <si>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</si>
  <si>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</si>
  <si>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</si>
  <si>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</si>
  <si>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</si>
  <si>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</si>
  <si>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</si>
  <si>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</si>
  <si>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</si>
  <si>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</si>
  <si>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</si>
  <si>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</si>
  <si>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</si>
  <si>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</si>
  <si>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</si>
  <si>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</si>
  <si>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</si>
  <si>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</si>
  <si>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</si>
  <si>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</si>
  <si>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</si>
  <si>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</si>
  <si>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</si>
  <si>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</si>
  <si>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</si>
  <si>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</si>
  <si>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</si>
  <si>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</si>
  <si>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</si>
  <si>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</si>
  <si>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</si>
  <si>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</si>
  <si>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</si>
  <si>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</si>
  <si>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</si>
  <si>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</si>
  <si>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</si>
  <si>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</si>
  <si>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</si>
  <si>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</si>
  <si>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</si>
  <si>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</si>
  <si>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</si>
  <si>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</si>
  <si>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</si>
  <si>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</si>
  <si>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</si>
  <si>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</si>
  <si>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</si>
  <si>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</si>
  <si>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</si>
  <si>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</si>
  <si>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</si>
  <si>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</si>
  <si>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</si>
  <si>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</si>
  <si>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</si>
  <si>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</si>
  <si>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</si>
  <si>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</si>
  <si>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</si>
  <si>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</si>
  <si>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</si>
  <si>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</si>
  <si>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</si>
  <si>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</si>
  <si>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</si>
  <si>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</si>
  <si>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</si>
  <si>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</si>
  <si>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</si>
  <si>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</si>
  <si>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</si>
  <si>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</si>
  <si>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</si>
  <si>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</si>
  <si>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</si>
  <si>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</si>
  <si>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</si>
  <si>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</si>
  <si>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</si>
  <si>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</si>
  <si>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</si>
  <si>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</si>
  <si>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</si>
  <si>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</si>
  <si>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</si>
  <si>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</si>
  <si>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</si>
  <si>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</si>
  <si>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</si>
  <si>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</si>
  <si>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</si>
  <si>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</si>
  <si>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</si>
  <si>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</si>
  <si>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</si>
  <si>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</si>
  <si>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</si>
  <si>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</si>
  <si>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</si>
  <si>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</si>
  <si>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</si>
  <si>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</si>
  <si>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</si>
  <si>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</si>
  <si>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</si>
  <si>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</si>
  <si>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</si>
  <si>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</si>
  <si>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</si>
  <si>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</si>
  <si>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</si>
  <si>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</si>
  <si>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</si>
  <si>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</si>
  <si>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</si>
  <si>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</si>
  <si>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</si>
  <si>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</si>
  <si>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</si>
  <si>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</si>
  <si>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</si>
  <si>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</si>
  <si>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</si>
  <si>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</si>
  <si>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</si>
  <si>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</si>
  <si>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</si>
  <si>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</si>
  <si>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</si>
  <si>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</si>
  <si>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</si>
  <si>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</si>
  <si>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</si>
  <si>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</si>
  <si>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</si>
  <si>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</si>
  <si>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</si>
  <si>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</si>
  <si>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</si>
  <si>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</si>
  <si>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</si>
  <si>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</si>
  <si>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</si>
  <si>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</si>
  <si>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</si>
  <si>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</si>
  <si>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</si>
  <si>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</si>
  <si>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</si>
  <si>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</si>
  <si>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</si>
  <si>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</si>
  <si>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</si>
  <si>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</si>
  <si>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</si>
  <si>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</si>
  <si>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</si>
  <si>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</si>
  <si>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</si>
  <si>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</si>
  <si>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</si>
  <si>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</si>
  <si>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</si>
  <si>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</si>
  <si>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</si>
  <si>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</si>
  <si>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</si>
  <si>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</si>
  <si>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</si>
  <si>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</si>
  <si>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</si>
  <si>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</si>
  <si>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</si>
  <si>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</si>
  <si>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</si>
  <si>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</si>
  <si>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</si>
  <si>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</si>
  <si>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</si>
  <si>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</si>
  <si>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</si>
  <si>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</si>
  <si>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</si>
  <si>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</si>
  <si>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</si>
  <si>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</si>
  <si>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</si>
  <si>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</si>
  <si>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</si>
  <si>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</si>
  <si>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</si>
  <si>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</si>
  <si>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</si>
  <si>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</si>
  <si>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</si>
  <si>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</si>
  <si>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</si>
  <si>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</si>
  <si>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</si>
  <si>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</si>
  <si>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</si>
  <si>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</si>
  <si>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</si>
  <si>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</si>
  <si>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</si>
  <si>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</si>
  <si>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</si>
  <si>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</si>
  <si>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</si>
  <si>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</si>
  <si>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</si>
  <si>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</si>
  <si>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</si>
  <si>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</si>
  <si>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</si>
  <si>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</si>
  <si>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</si>
  <si>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</si>
  <si>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</si>
  <si>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</si>
  <si>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</si>
  <si>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</si>
  <si>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</si>
  <si>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</si>
  <si>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</si>
  <si>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</si>
  <si>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</si>
  <si>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</si>
  <si>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</si>
  <si>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</si>
  <si>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</si>
  <si>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</si>
  <si>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</si>
  <si>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</si>
  <si>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</si>
  <si>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</si>
  <si>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</si>
  <si>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</si>
  <si>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</si>
  <si>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</si>
  <si>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</si>
  <si>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</si>
  <si>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</si>
  <si>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</si>
  <si>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</si>
  <si>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</si>
  <si>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</si>
  <si>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</si>
  <si>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</si>
  <si>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</si>
  <si>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</si>
  <si>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</si>
  <si>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</si>
  <si>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</si>
  <si>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</si>
  <si>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</si>
  <si>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</si>
  <si>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</si>
  <si>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</si>
  <si>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</si>
  <si>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</si>
  <si>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</si>
  <si>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</si>
  <si>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</si>
  <si>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</si>
  <si>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</si>
  <si>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</si>
  <si>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</si>
  <si>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</si>
  <si>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</si>
  <si>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</si>
  <si>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</si>
  <si>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</si>
  <si>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</si>
  <si>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</si>
  <si>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</si>
  <si>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</si>
  <si>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</si>
  <si>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</si>
  <si>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</si>
  <si>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</si>
  <si>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</si>
  <si>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</si>
  <si>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</si>
  <si>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</si>
  <si>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</si>
  <si>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</si>
  <si>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</si>
  <si>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</si>
  <si>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</si>
  <si>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</si>
  <si>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</si>
  <si>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</si>
  <si>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</si>
  <si>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</si>
  <si>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</si>
  <si>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</si>
  <si>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</si>
  <si>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</si>
  <si>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</si>
  <si>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</si>
  <si>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</si>
  <si>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</si>
  <si>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</si>
  <si>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</si>
  <si>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</si>
  <si>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</si>
  <si>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</si>
  <si>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</si>
  <si>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</si>
  <si>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</si>
  <si>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</si>
  <si>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</si>
  <si>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</si>
  <si>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</si>
  <si>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</si>
  <si>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</si>
  <si>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</si>
  <si>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</si>
  <si>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</si>
  <si>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</si>
  <si>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</si>
  <si>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</si>
  <si>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</si>
  <si>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</si>
  <si>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</si>
  <si>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</si>
  <si>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</si>
  <si>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</si>
  <si>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</si>
  <si>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</si>
  <si>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</si>
  <si>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</si>
  <si>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</si>
  <si>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</si>
  <si>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</si>
  <si>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</si>
  <si>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</si>
  <si>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</si>
  <si>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</si>
  <si>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</si>
  <si>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</si>
  <si>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</si>
  <si>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</si>
  <si>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</si>
  <si>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</si>
  <si>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</si>
  <si>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</si>
  <si>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</si>
  <si>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</si>
  <si>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</si>
  <si>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</si>
  <si>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</si>
  <si>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</si>
  <si>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</si>
  <si>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</si>
  <si>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</si>
  <si>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</si>
  <si>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</si>
  <si>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</si>
  <si>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</si>
  <si>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</si>
  <si>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</si>
  <si>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</si>
  <si>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</si>
  <si>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</si>
  <si>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</si>
  <si>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</si>
  <si>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</si>
  <si>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</si>
  <si>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</si>
  <si>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</si>
  <si>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</si>
  <si>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</si>
  <si>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</si>
  <si>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</si>
  <si>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</si>
  <si>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</si>
  <si>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</si>
  <si>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</si>
  <si>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</si>
  <si>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</si>
  <si>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</si>
  <si>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</si>
  <si>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</si>
  <si>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</si>
  <si>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</si>
  <si>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</si>
  <si>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</si>
  <si>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</si>
  <si>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</si>
  <si>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</si>
  <si>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</si>
  <si>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</si>
  <si>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</si>
  <si>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</si>
  <si>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</si>
  <si>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</si>
  <si>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</si>
  <si>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</si>
  <si>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</si>
  <si>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</si>
  <si>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</si>
  <si>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</si>
  <si>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</si>
  <si>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</si>
  <si>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</si>
  <si>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</si>
  <si>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</si>
  <si>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</si>
  <si>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</si>
  <si>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</si>
  <si>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</si>
  <si>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</si>
  <si>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</si>
  <si>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</si>
  <si>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</si>
  <si>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</si>
  <si>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</si>
  <si>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</si>
  <si>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</si>
  <si>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</si>
  <si>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</si>
  <si>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</si>
  <si>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</si>
  <si>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</si>
  <si>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</si>
  <si>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</si>
  <si>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</si>
  <si>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</si>
  <si>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</si>
  <si>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</si>
  <si>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</si>
  <si>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</si>
  <si>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</si>
  <si>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</si>
  <si>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</si>
  <si>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</si>
  <si>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</si>
  <si>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</si>
  <si>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</si>
  <si>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</si>
  <si>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</si>
  <si>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</si>
  <si>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</si>
  <si>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</si>
  <si>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</si>
  <si>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</si>
  <si>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</si>
  <si>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</si>
  <si>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</si>
  <si>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</si>
  <si>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</si>
  <si>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</si>
  <si>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</si>
  <si>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</si>
  <si>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</si>
  <si>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</si>
  <si>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</si>
  <si>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</si>
  <si>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</si>
  <si>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</si>
  <si>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</si>
  <si>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</si>
  <si>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</si>
  <si>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</si>
  <si>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</si>
  <si>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</si>
  <si>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</si>
  <si>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</si>
  <si>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</si>
  <si>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</si>
  <si>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</si>
  <si>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</si>
  <si>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</si>
  <si>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</si>
  <si>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</si>
  <si>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</si>
  <si>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</si>
  <si>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</si>
  <si>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</si>
  <si>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</si>
  <si>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</si>
  <si>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</si>
  <si>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</si>
  <si>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</si>
  <si>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</si>
  <si>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</si>
  <si>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</si>
  <si>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</si>
  <si>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</si>
  <si>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</si>
  <si>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</si>
  <si>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</si>
  <si>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</si>
  <si>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</si>
  <si>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</si>
  <si>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</si>
  <si>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</si>
  <si>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</si>
  <si>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</si>
  <si>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</si>
  <si>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</si>
  <si>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</si>
  <si>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</si>
  <si>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</si>
  <si>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</si>
  <si>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</si>
  <si>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</si>
  <si>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</si>
  <si>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</si>
  <si>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</si>
  <si>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</si>
  <si>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</si>
  <si>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</si>
  <si>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</si>
  <si>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</si>
  <si>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</si>
  <si>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</si>
  <si>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</si>
  <si>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</si>
  <si>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</si>
  <si>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</si>
  <si>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</si>
  <si>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</si>
  <si>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</si>
  <si>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</si>
  <si>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</si>
  <si>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</si>
  <si>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</si>
  <si>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</si>
  <si>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</si>
  <si>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</si>
  <si>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</si>
  <si>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</si>
  <si>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</si>
  <si>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</si>
  <si>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</si>
  <si>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</si>
  <si>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</si>
  <si>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</si>
  <si>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</si>
  <si>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</si>
  <si>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</si>
  <si>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</si>
  <si>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</si>
  <si>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</si>
  <si>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</si>
  <si>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</si>
  <si>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</si>
  <si>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</si>
  <si>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</si>
  <si>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</si>
  <si>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</si>
  <si>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</si>
  <si>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</si>
  <si>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</si>
  <si>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</si>
  <si>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</si>
  <si>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</si>
  <si>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</si>
  <si>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</si>
  <si>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</si>
  <si>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</si>
  <si>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</si>
  <si>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</si>
  <si>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</si>
  <si>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</si>
  <si>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</si>
  <si>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</si>
  <si>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</si>
  <si>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</si>
  <si>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</si>
  <si>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</si>
  <si>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</si>
  <si>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</si>
  <si>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</si>
  <si>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</si>
  <si>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</si>
  <si>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</si>
  <si>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</si>
  <si>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</si>
  <si>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</si>
  <si>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</si>
  <si>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</si>
  <si>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</si>
  <si>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</si>
  <si>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</si>
  <si>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</si>
  <si>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</si>
  <si>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</si>
  <si>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</si>
  <si>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</si>
  <si>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</si>
  <si>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</si>
  <si>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</si>
  <si>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</si>
  <si>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</si>
  <si>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</si>
  <si>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</si>
  <si>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</si>
  <si>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</si>
  <si>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</si>
  <si>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</si>
  <si>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</si>
  <si>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</si>
  <si>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</si>
  <si>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</si>
  <si>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</si>
  <si>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</si>
  <si>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</si>
  <si>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</si>
  <si>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</si>
  <si>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</si>
  <si>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</si>
  <si>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</si>
  <si>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</si>
  <si>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</si>
  <si>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</si>
  <si>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</si>
  <si>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</si>
  <si>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</si>
  <si>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</si>
  <si>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</si>
  <si>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</si>
  <si>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</si>
  <si>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</si>
  <si>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</si>
  <si>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</si>
  <si>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</si>
  <si>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</si>
  <si>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</si>
  <si>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</si>
  <si>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</si>
  <si>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</si>
  <si>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</si>
  <si>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</si>
  <si>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</si>
  <si>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</si>
  <si>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</si>
  <si>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</si>
  <si>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</si>
  <si>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</si>
  <si>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</si>
  <si>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</si>
  <si>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</si>
  <si>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</si>
  <si>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</si>
  <si>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</si>
  <si>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</si>
  <si>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</si>
  <si>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</si>
  <si>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</si>
  <si>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</si>
  <si>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</si>
  <si>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</si>
  <si>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</si>
  <si>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</si>
  <si>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</si>
  <si>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</si>
  <si>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</si>
  <si>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</si>
  <si>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</si>
  <si>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</si>
  <si>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</si>
  <si>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</si>
  <si>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</si>
  <si>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</si>
  <si>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</si>
  <si>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</si>
  <si>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</si>
  <si>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</si>
  <si>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</si>
  <si>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</si>
  <si>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</si>
  <si>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</si>
  <si>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</si>
  <si>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</si>
  <si>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</si>
  <si>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</si>
  <si>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</si>
  <si>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</si>
  <si>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</si>
  <si>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</si>
  <si>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</si>
  <si>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</si>
  <si>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</si>
  <si>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</si>
  <si>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</si>
  <si>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</si>
  <si>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</si>
  <si>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</si>
  <si>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</si>
  <si>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</si>
  <si>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</si>
  <si>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</si>
  <si>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</si>
  <si>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</si>
  <si>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</si>
  <si>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</si>
  <si>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</si>
  <si>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</si>
  <si>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</si>
  <si>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</si>
  <si>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</si>
  <si>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</si>
  <si>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</si>
  <si>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</si>
  <si>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</si>
  <si>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</si>
  <si>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</si>
  <si>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</si>
  <si>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</si>
  <si>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</si>
  <si>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</si>
  <si>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</si>
  <si>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</si>
  <si>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</si>
  <si>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</si>
  <si>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</si>
  <si>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</si>
  <si>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</si>
  <si>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</si>
  <si>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</si>
  <si>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</si>
  <si>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</si>
  <si>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</si>
  <si>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</si>
  <si>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</si>
  <si>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</si>
  <si>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</si>
  <si>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</si>
  <si>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</si>
  <si>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</si>
  <si>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</si>
  <si>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</si>
  <si>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</si>
  <si>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</si>
  <si>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</si>
  <si>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</si>
  <si>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</si>
  <si>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</si>
  <si>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</si>
  <si>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</si>
  <si>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</si>
  <si>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</si>
  <si>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</si>
  <si>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</si>
  <si>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</si>
  <si>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</si>
  <si>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</si>
  <si>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</si>
  <si>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</si>
  <si>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</si>
  <si>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</si>
  <si>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</si>
  <si>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</si>
  <si>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</si>
  <si>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</si>
  <si>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</si>
  <si>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</si>
  <si>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</si>
  <si>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</si>
  <si>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</si>
  <si>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</si>
  <si>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</si>
  <si>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</si>
  <si>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</si>
  <si>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</si>
  <si>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</si>
  <si>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</si>
  <si>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</si>
  <si>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</si>
  <si>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</si>
  <si>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</si>
  <si>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</si>
  <si>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</si>
  <si>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</si>
  <si>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</si>
  <si>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</si>
  <si>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</si>
  <si>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</si>
  <si>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</si>
  <si>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</si>
  <si>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</si>
  <si>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</si>
  <si>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</si>
  <si>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</si>
  <si>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</si>
  <si>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</si>
  <si>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</si>
  <si>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</si>
  <si>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</si>
  <si>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</si>
  <si>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</si>
  <si>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</si>
  <si>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</si>
  <si>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</si>
  <si>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</si>
  <si>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</si>
  <si>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</si>
  <si>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</si>
  <si>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</si>
  <si>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</si>
  <si>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</si>
  <si>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</si>
  <si>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</si>
  <si>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</si>
  <si>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</si>
  <si>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</si>
  <si>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</si>
  <si>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</si>
  <si>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</si>
  <si>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</si>
  <si>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</si>
  <si>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</si>
  <si>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</si>
  <si>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</si>
  <si>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</si>
  <si>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</si>
  <si>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</si>
  <si>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</si>
  <si>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</si>
  <si>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</si>
  <si>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</si>
  <si>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</si>
  <si>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</si>
  <si>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</si>
  <si>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</si>
  <si>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</si>
  <si>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</si>
  <si>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</si>
  <si>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</si>
  <si>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</si>
  <si>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</si>
  <si>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</si>
  <si>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</si>
  <si>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</si>
  <si>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</si>
  <si>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</si>
  <si>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</si>
  <si>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</si>
  <si>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</si>
  <si>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</si>
  <si>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</si>
  <si>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</si>
  <si>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</si>
  <si>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</si>
  <si>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</si>
  <si>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</si>
  <si>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</si>
  <si>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</si>
  <si>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</si>
  <si>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</si>
  <si>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</si>
  <si>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</si>
  <si>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</si>
  <si>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</si>
  <si>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</si>
  <si>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</si>
  <si>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</si>
  <si>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</si>
  <si>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</si>
  <si>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</si>
  <si>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</si>
  <si>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</si>
  <si>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</si>
  <si>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</si>
  <si>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</si>
  <si>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</si>
  <si>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</si>
  <si>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</si>
  <si>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</si>
  <si>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</si>
  <si>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</si>
  <si>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</si>
  <si>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</si>
  <si>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</si>
  <si>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</si>
  <si>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</si>
  <si>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</si>
  <si>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</si>
  <si>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</si>
  <si>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</si>
  <si>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</si>
  <si>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</si>
  <si>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</si>
  <si>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</si>
  <si>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</si>
  <si>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</si>
  <si>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</si>
  <si>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</si>
  <si>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</si>
  <si>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</si>
  <si>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</si>
  <si>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</si>
  <si>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</si>
  <si>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</si>
  <si>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</si>
  <si>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</si>
  <si>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</si>
  <si>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</si>
  <si>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</si>
  <si>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</si>
  <si>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</si>
  <si>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</si>
  <si>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</si>
  <si>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</si>
  <si>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</si>
  <si>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</si>
  <si>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</si>
  <si>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</si>
  <si>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</si>
  <si>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</si>
  <si>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</si>
  <si>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</si>
  <si>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</si>
  <si>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</si>
  <si>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</si>
  <si>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</si>
  <si>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</si>
  <si>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</si>
  <si>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</si>
  <si>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</si>
  <si>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</si>
  <si>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</si>
  <si>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</si>
  <si>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</si>
  <si>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</si>
  <si>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</si>
  <si>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</si>
  <si>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</si>
  <si>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</si>
  <si>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</si>
  <si>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</si>
  <si>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</si>
  <si>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</si>
  <si>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</si>
  <si>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</si>
  <si>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</si>
  <si>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</si>
  <si>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</si>
  <si>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</si>
  <si>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</si>
  <si>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</si>
  <si>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</si>
  <si>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</si>
  <si>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</si>
  <si>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</si>
  <si>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</si>
  <si>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</si>
  <si>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</si>
  <si>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</si>
  <si>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</si>
  <si>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</si>
  <si>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</si>
  <si>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</si>
  <si>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</si>
  <si>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</si>
  <si>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</si>
  <si>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</si>
  <si>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</si>
  <si>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</si>
  <si>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</si>
  <si>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</si>
  <si>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</si>
  <si>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</si>
  <si>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</si>
  <si>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</si>
  <si>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</si>
  <si>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</si>
  <si>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</si>
  <si>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</si>
  <si>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</si>
  <si>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</si>
  <si>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</si>
  <si>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</si>
  <si>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</si>
  <si>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</si>
  <si>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</si>
  <si>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</si>
  <si>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</si>
  <si>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</si>
  <si>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</si>
  <si>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</si>
  <si>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</si>
  <si>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</si>
  <si>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</si>
  <si>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</si>
  <si>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</si>
  <si>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</si>
  <si>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</si>
  <si>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</si>
  <si>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</si>
  <si>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</si>
  <si>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</si>
  <si>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</si>
  <si>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</si>
  <si>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</si>
  <si>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</si>
  <si>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</si>
  <si>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</si>
  <si>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</si>
  <si>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</si>
  <si>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</si>
  <si>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</si>
  <si>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</si>
  <si>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</si>
  <si>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</si>
  <si>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</si>
  <si>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</si>
  <si>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</si>
  <si>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</si>
  <si>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</si>
  <si>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</si>
  <si>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</si>
  <si>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</si>
  <si>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</si>
  <si>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</si>
  <si>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</si>
  <si>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</si>
  <si>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</si>
  <si>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</si>
  <si>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</si>
  <si>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</si>
  <si>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</si>
  <si>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</si>
  <si>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</si>
  <si>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</si>
  <si>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</si>
  <si>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</si>
  <si>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</si>
  <si>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</si>
  <si>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</si>
  <si>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</si>
  <si>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</si>
  <si>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</si>
  <si>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</si>
  <si>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</si>
  <si>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</si>
  <si>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</si>
  <si>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</si>
  <si>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</si>
  <si>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</si>
  <si>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</si>
  <si>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</si>
  <si>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</si>
  <si>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</si>
  <si>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</si>
  <si>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</si>
  <si>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</si>
  <si>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</si>
  <si>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</si>
  <si>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</si>
  <si>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</si>
  <si>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</si>
  <si>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</si>
  <si>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</si>
  <si>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</si>
  <si>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</si>
  <si>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</si>
  <si>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</si>
  <si>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</si>
  <si>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</si>
  <si>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</si>
  <si>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</si>
  <si>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</si>
  <si>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</si>
  <si>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</si>
  <si>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</si>
  <si>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</si>
  <si>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</si>
  <si>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</si>
  <si>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</si>
  <si>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</si>
  <si>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</si>
  <si>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</si>
  <si>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</si>
  <si>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</si>
  <si>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</si>
  <si>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</si>
  <si>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</si>
  <si>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</si>
  <si>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</si>
  <si>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</si>
  <si>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</si>
  <si>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</si>
  <si>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</si>
  <si>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</si>
  <si>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</si>
  <si>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</si>
  <si>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</si>
  <si>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</si>
  <si>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</si>
  <si>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</si>
  <si>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</si>
  <si>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</si>
  <si>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</si>
  <si>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</si>
  <si>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</si>
  <si>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</si>
  <si>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</si>
  <si>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</si>
  <si>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</si>
  <si>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</si>
  <si>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</si>
  <si>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</si>
  <si>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</si>
  <si>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</si>
  <si>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</si>
  <si>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</si>
  <si>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</si>
  <si>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</si>
  <si>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</si>
  <si>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</si>
  <si>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</si>
  <si>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</si>
  <si>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</si>
  <si>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</si>
  <si>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</si>
  <si>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</si>
  <si>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</si>
  <si>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</si>
  <si>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</si>
  <si>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</si>
  <si>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</si>
  <si>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</si>
  <si>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</si>
  <si>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</si>
  <si>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</si>
  <si>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</si>
  <si>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</si>
  <si>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</si>
  <si>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</si>
  <si>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</si>
  <si>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</si>
  <si>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</si>
  <si>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</si>
  <si>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</si>
  <si>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</si>
  <si>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</si>
  <si>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</si>
  <si>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</si>
  <si>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</si>
  <si>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</si>
  <si>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</si>
  <si>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</si>
  <si>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</si>
  <si>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</si>
  <si>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</si>
  <si>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</si>
  <si>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</si>
  <si>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</si>
  <si>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</si>
  <si>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</si>
  <si>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</si>
  <si>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</si>
  <si>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</si>
  <si>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</si>
  <si>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</si>
  <si>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</si>
  <si>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</si>
  <si>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</si>
  <si>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</si>
  <si>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</si>
  <si>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</si>
  <si>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</si>
  <si>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</si>
  <si>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</si>
  <si>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</si>
  <si>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</si>
  <si>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</si>
  <si>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</si>
  <si>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</si>
  <si>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</si>
  <si>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</si>
  <si>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</si>
  <si>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</si>
  <si>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</si>
  <si>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</si>
  <si>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</si>
  <si>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</si>
  <si>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</si>
  <si>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</si>
  <si>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</si>
  <si>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</si>
  <si>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</si>
  <si>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</si>
  <si>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</si>
  <si>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</si>
  <si>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</si>
  <si>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</si>
  <si>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</si>
  <si>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</si>
  <si>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</si>
  <si>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</si>
  <si>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</si>
  <si>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</si>
  <si>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</si>
  <si>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</si>
  <si>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</si>
  <si>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</si>
  <si>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</si>
  <si>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</si>
  <si>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</si>
  <si>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</si>
  <si>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</si>
  <si>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</si>
  <si>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</si>
  <si>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</si>
  <si>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</si>
  <si>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</si>
  <si>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</si>
  <si>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</si>
  <si>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</si>
  <si>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</si>
  <si>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</si>
  <si>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</si>
  <si>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</si>
  <si>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</si>
  <si>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</si>
  <si>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</si>
  <si>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</si>
  <si>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</si>
  <si>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</si>
  <si>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</si>
  <si>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</si>
  <si>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</si>
  <si>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</si>
  <si>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</si>
  <si>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</si>
  <si>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</si>
  <si>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</si>
  <si>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</si>
  <si>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</si>
  <si>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</si>
  <si>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</si>
  <si>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</si>
  <si>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</si>
  <si>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</si>
  <si>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</si>
  <si>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</si>
  <si>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</si>
  <si>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</si>
  <si>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</si>
  <si>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</si>
  <si>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</si>
  <si>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</si>
  <si>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</si>
  <si>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</si>
  <si>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</si>
  <si>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</si>
  <si>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</si>
  <si>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</si>
  <si>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</si>
  <si>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</si>
  <si>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</si>
  <si>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</si>
  <si>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</si>
  <si>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</si>
  <si>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</si>
  <si>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</si>
  <si>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</si>
  <si>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</si>
  <si>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</si>
  <si>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</si>
  <si>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</si>
  <si>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</si>
  <si>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</si>
  <si>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</si>
  <si>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</si>
  <si>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</si>
  <si>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</si>
  <si>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</si>
  <si>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</si>
  <si>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</si>
  <si>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</si>
  <si>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</si>
  <si>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</si>
  <si>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</si>
  <si>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</si>
  <si>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</si>
  <si>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</si>
  <si>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</si>
  <si>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</si>
  <si>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</si>
  <si>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</si>
  <si>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</si>
  <si>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</si>
  <si>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</si>
  <si>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</si>
  <si>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</si>
  <si>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</si>
  <si>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</si>
  <si>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</si>
  <si>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</si>
  <si>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</si>
  <si>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</si>
  <si>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</si>
  <si>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</si>
  <si>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</si>
  <si>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</si>
  <si>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</si>
  <si>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</si>
  <si>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</si>
  <si>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</si>
  <si>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</si>
  <si>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</si>
  <si>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</si>
  <si>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</si>
  <si>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</si>
  <si>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</si>
  <si>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</si>
  <si>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</si>
  <si>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</si>
  <si>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</si>
  <si>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</si>
  <si>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</si>
  <si>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</si>
  <si>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</si>
  <si>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</si>
  <si>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</si>
  <si>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</si>
  <si>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</si>
  <si>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</si>
  <si>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</si>
  <si>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</si>
  <si>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</si>
  <si>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</si>
  <si>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</si>
  <si>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</si>
  <si>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</si>
  <si>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</si>
  <si>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</si>
  <si>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</si>
  <si>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</si>
  <si>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</si>
  <si>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</si>
  <si>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</si>
  <si>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</si>
  <si>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</si>
  <si>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</si>
  <si>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</si>
  <si>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</si>
  <si>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</si>
  <si>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</si>
  <si>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</si>
  <si>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</si>
  <si>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</si>
  <si>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</si>
  <si>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</si>
  <si>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</si>
  <si>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</si>
  <si>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</si>
  <si>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</si>
  <si>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</si>
  <si>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</si>
  <si>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</si>
  <si>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</si>
  <si>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</si>
  <si>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</si>
  <si>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</si>
  <si>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</si>
  <si>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</si>
  <si>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</si>
  <si>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</si>
  <si>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</si>
  <si>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</si>
  <si>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</si>
  <si>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</si>
  <si>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</si>
  <si>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</si>
  <si>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</si>
  <si>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</si>
  <si>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</si>
  <si>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</si>
  <si>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</si>
  <si>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</si>
  <si>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</si>
  <si>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</si>
  <si>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</si>
  <si>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</si>
  <si>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</si>
  <si>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</si>
  <si>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</si>
  <si>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</si>
  <si>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</si>
  <si>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</si>
  <si>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</si>
  <si>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</si>
  <si>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</si>
  <si>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</si>
  <si>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</si>
  <si>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</si>
  <si>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</si>
  <si>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</si>
  <si>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</si>
  <si>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</si>
  <si>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</si>
  <si>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</si>
  <si>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</si>
  <si>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</si>
  <si>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</si>
  <si>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</si>
  <si>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</si>
  <si>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</si>
  <si>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</si>
  <si>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</si>
  <si>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</si>
  <si>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</si>
  <si>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</si>
  <si>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</si>
  <si>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</si>
  <si>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</si>
  <si>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</si>
  <si>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</si>
  <si>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</si>
  <si>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</si>
  <si>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</si>
  <si>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</si>
  <si>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</si>
  <si>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</si>
  <si>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</si>
  <si>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</si>
  <si>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</si>
  <si>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</si>
  <si>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</si>
  <si>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</si>
  <si>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</si>
  <si>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</si>
  <si>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</si>
  <si>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</si>
  <si>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</si>
  <si>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</si>
  <si>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</si>
  <si>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</si>
  <si>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</si>
  <si>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</si>
  <si>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</si>
  <si>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</si>
  <si>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</si>
  <si>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</si>
  <si>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</si>
  <si>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</si>
  <si>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</si>
  <si>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</si>
  <si>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</si>
  <si>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</si>
  <si>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</si>
  <si>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</si>
  <si>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</si>
  <si>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</si>
  <si>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</si>
  <si>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</si>
  <si>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</si>
  <si>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</si>
  <si>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</si>
  <si>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</si>
  <si>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</si>
  <si>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</si>
  <si>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</si>
  <si>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</si>
  <si>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</si>
  <si>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</si>
  <si>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</si>
  <si>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</si>
  <si>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</si>
  <si>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</si>
  <si>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</si>
  <si>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</si>
  <si>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</si>
  <si>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</si>
  <si>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</si>
  <si>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</si>
  <si>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</si>
  <si>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</si>
  <si>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</si>
  <si>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</si>
  <si>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</si>
  <si>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</si>
  <si>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</si>
  <si>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</si>
  <si>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</si>
  <si>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</si>
  <si>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</si>
  <si>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</si>
  <si>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</si>
  <si>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</si>
  <si>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</si>
  <si>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</si>
  <si>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</si>
  <si>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</si>
  <si>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</si>
  <si>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</si>
  <si>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</si>
  <si>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</si>
  <si>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</si>
  <si>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</si>
  <si>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</si>
  <si>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</si>
  <si>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</si>
  <si>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</si>
  <si>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</si>
  <si>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</si>
  <si>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</si>
  <si>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</si>
  <si>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</si>
  <si>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</si>
  <si>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</si>
  <si>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</si>
  <si>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</si>
  <si>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</si>
  <si>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</si>
  <si>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</si>
  <si>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</si>
  <si>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</si>
  <si>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</si>
  <si>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</si>
  <si>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</si>
  <si>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</si>
  <si>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</si>
  <si>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</si>
  <si>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</si>
  <si>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</si>
  <si>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</si>
  <si>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</si>
  <si>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</si>
  <si>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</si>
  <si>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</si>
  <si>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</si>
  <si>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</si>
  <si>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</si>
  <si>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</si>
  <si>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</si>
  <si>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</si>
  <si>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</si>
  <si>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</si>
  <si>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</si>
  <si>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</si>
  <si>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</si>
  <si>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</si>
  <si>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</si>
  <si>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</si>
  <si>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</si>
  <si>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</si>
  <si>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</si>
  <si>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</si>
  <si>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</si>
  <si>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</si>
  <si>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</si>
  <si>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</si>
  <si>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</si>
  <si>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</si>
  <si>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</si>
  <si>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</si>
  <si>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</si>
  <si>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</si>
  <si>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</si>
  <si>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</si>
  <si>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</si>
  <si>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</si>
  <si>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</si>
  <si>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</si>
  <si>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</si>
  <si>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</si>
  <si>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</si>
  <si>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</si>
  <si>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</si>
  <si>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</si>
  <si>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</si>
  <si>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</si>
  <si>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</si>
  <si>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</si>
  <si>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</si>
  <si>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</si>
  <si>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</si>
  <si>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</si>
  <si>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</si>
  <si>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</si>
  <si>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</si>
  <si>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</si>
  <si>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</si>
  <si>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</si>
  <si>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</si>
  <si>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</si>
  <si>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</si>
  <si>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</si>
  <si>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</si>
  <si>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</si>
  <si>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</si>
  <si>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</si>
  <si>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</si>
  <si>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</si>
  <si>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</si>
  <si>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</si>
  <si>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</si>
  <si>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</si>
  <si>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</si>
  <si>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</si>
  <si>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</si>
  <si>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</si>
  <si>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</si>
  <si>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</si>
  <si>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</si>
  <si>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</si>
  <si>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</si>
  <si>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</si>
  <si>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</si>
  <si>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</si>
  <si>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</si>
  <si>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</si>
  <si>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</si>
  <si>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</si>
  <si>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</si>
  <si>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</si>
  <si>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</si>
  <si>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</si>
  <si>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</si>
  <si>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</si>
  <si>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</si>
  <si>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</si>
  <si>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</si>
  <si>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</si>
  <si>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</si>
  <si>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</si>
  <si>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</si>
  <si>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</si>
  <si>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</si>
  <si>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</si>
  <si>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</si>
  <si>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</si>
  <si>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</si>
  <si>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</si>
  <si>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</si>
  <si>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</si>
  <si>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</si>
  <si>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</si>
  <si>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</si>
  <si>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</si>
  <si>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</si>
  <si>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</si>
  <si>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</si>
  <si>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</si>
  <si>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</si>
  <si>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</si>
  <si>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</si>
  <si>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</si>
  <si>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</si>
  <si>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</si>
  <si>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</si>
  <si>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</si>
  <si>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</si>
  <si>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</si>
  <si>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</si>
  <si>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</si>
  <si>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</si>
  <si>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</si>
  <si>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</si>
  <si>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</si>
  <si>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</si>
  <si>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</si>
  <si>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</si>
  <si>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</si>
  <si>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</si>
  <si>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</si>
  <si>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</si>
  <si>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</si>
  <si>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</si>
  <si>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</si>
  <si>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</si>
  <si>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</si>
  <si>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</si>
  <si>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</si>
  <si>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</si>
  <si>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</si>
  <si>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</si>
  <si>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</si>
  <si>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</si>
  <si>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</si>
  <si>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</si>
  <si>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</si>
  <si>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</si>
  <si>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</si>
  <si>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</si>
  <si>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</si>
  <si>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</si>
  <si>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</si>
  <si>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</si>
  <si>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</si>
  <si>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</si>
  <si>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</si>
  <si>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</si>
  <si>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</si>
  <si>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</si>
  <si>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</si>
  <si>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</si>
  <si>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</si>
  <si>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</si>
  <si>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</si>
  <si>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</si>
  <si>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</si>
  <si>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</si>
  <si>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</si>
  <si>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</si>
  <si>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</si>
  <si>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</si>
  <si>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</si>
  <si>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</si>
  <si>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</si>
  <si>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</si>
  <si>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</si>
  <si>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</si>
  <si>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</si>
  <si>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</si>
  <si>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</si>
  <si>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</si>
  <si>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</si>
  <si>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</si>
  <si>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</si>
  <si>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</si>
  <si>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</si>
  <si>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</si>
  <si>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</si>
  <si>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</si>
  <si>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</si>
  <si>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</si>
  <si>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</si>
  <si>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</si>
  <si>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</si>
  <si>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</si>
  <si>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</si>
  <si>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</si>
  <si>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</si>
  <si>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</si>
  <si>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</si>
  <si>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</si>
  <si>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</si>
  <si>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</si>
  <si>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</si>
  <si>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</si>
  <si>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</si>
  <si>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</si>
  <si>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</si>
  <si>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</si>
  <si>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</si>
  <si>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</si>
  <si>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</si>
  <si>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</si>
  <si>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</si>
  <si>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</si>
  <si>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</si>
  <si>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</si>
  <si>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</si>
  <si>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</si>
  <si>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</si>
  <si>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</si>
  <si>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</si>
  <si>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</si>
  <si>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</si>
  <si>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</si>
  <si>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</si>
  <si>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</si>
  <si>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</si>
  <si>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</si>
  <si>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</si>
  <si>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</si>
  <si>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</si>
  <si>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</si>
  <si>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</si>
  <si>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</si>
  <si>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</si>
  <si>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</si>
  <si>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</si>
  <si>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</si>
  <si>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</si>
  <si>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</si>
  <si>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</si>
  <si>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</si>
  <si>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</si>
  <si>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</si>
  <si>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</si>
  <si>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</si>
  <si>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</si>
  <si>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</si>
  <si>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</si>
  <si>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</si>
  <si>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</si>
  <si>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</si>
  <si>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</si>
  <si>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</si>
  <si>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</si>
  <si>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</si>
  <si>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</si>
  <si>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</si>
  <si>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</si>
  <si>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</si>
  <si>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</si>
  <si>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</si>
  <si>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</si>
  <si>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</si>
  <si>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</si>
  <si>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</si>
  <si>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</si>
  <si>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</si>
  <si>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</si>
  <si>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</si>
  <si>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</si>
  <si>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</si>
  <si>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</si>
  <si>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</si>
  <si>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</si>
  <si>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</si>
  <si>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</si>
  <si>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</si>
  <si>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</si>
  <si>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</si>
  <si>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</si>
  <si>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</si>
  <si>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</si>
  <si>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</si>
  <si>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</si>
  <si>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</si>
  <si>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</si>
  <si>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</si>
  <si>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</si>
  <si>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</si>
  <si>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</si>
  <si>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</si>
  <si>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</si>
  <si>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</si>
  <si>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</si>
  <si>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</si>
  <si>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</si>
  <si>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</si>
  <si>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</si>
  <si>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</si>
  <si>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</si>
  <si>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</si>
  <si>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</si>
  <si>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</si>
  <si>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</si>
  <si>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</si>
  <si>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</si>
  <si>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</si>
  <si>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</si>
  <si>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</si>
  <si>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</si>
  <si>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</si>
  <si>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</si>
  <si>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</si>
  <si>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</si>
  <si>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</si>
  <si>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</si>
  <si>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</si>
  <si>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</si>
  <si>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</si>
  <si>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</si>
  <si>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</si>
  <si>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</si>
  <si>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</si>
  <si>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</si>
  <si>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</si>
  <si>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</si>
  <si>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</si>
  <si>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</si>
  <si>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</si>
  <si>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</si>
  <si>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</si>
  <si>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</si>
  <si>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</si>
  <si>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</si>
  <si>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</si>
  <si>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</si>
  <si>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</si>
  <si>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</si>
  <si>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</si>
  <si>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</si>
  <si>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</si>
  <si>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</si>
  <si>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</si>
  <si>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</si>
  <si>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</si>
  <si>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</si>
  <si>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</si>
  <si>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</si>
  <si>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</si>
  <si>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</si>
  <si>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</si>
  <si>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</si>
  <si>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</si>
  <si>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</si>
  <si>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</si>
  <si>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</si>
  <si>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</si>
  <si>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</si>
  <si>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</si>
  <si>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</si>
  <si>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</si>
  <si>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</si>
  <si>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</si>
  <si>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</si>
  <si>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</si>
  <si>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</si>
  <si>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</si>
  <si>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</si>
  <si>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</si>
  <si>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</si>
  <si>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</si>
  <si>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</si>
  <si>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</si>
  <si>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</si>
  <si>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</si>
  <si>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</si>
  <si>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</si>
  <si>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</si>
  <si>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</si>
  <si>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</si>
  <si>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</si>
  <si>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</si>
  <si>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</si>
  <si>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</si>
  <si>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</si>
  <si>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</si>
  <si>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</si>
  <si>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</si>
  <si>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</si>
  <si>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</si>
  <si>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</si>
  <si>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</si>
  <si>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</si>
  <si>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</si>
  <si>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</si>
  <si>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</si>
  <si>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</si>
  <si>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</si>
  <si>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</si>
  <si>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</si>
  <si>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</si>
  <si>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</si>
  <si>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</si>
  <si>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</si>
  <si>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</si>
  <si>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</si>
  <si>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</si>
  <si>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</si>
  <si>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</si>
  <si>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</si>
  <si>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</si>
  <si>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</si>
  <si>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</si>
  <si>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</si>
  <si>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</si>
  <si>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</si>
  <si>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</si>
  <si>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</si>
  <si>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</si>
  <si>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</si>
  <si>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</si>
  <si>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</si>
  <si>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</si>
  <si>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</si>
  <si>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</si>
  <si>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</si>
  <si>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</si>
  <si>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</si>
  <si>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</si>
  <si>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</si>
  <si>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</si>
  <si>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</si>
  <si>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</si>
  <si>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</si>
  <si>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</si>
  <si>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</si>
  <si>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</si>
  <si>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</si>
  <si>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</si>
  <si>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</si>
  <si>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</si>
  <si>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</si>
  <si>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</si>
  <si>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</si>
  <si>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</si>
  <si>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</si>
  <si>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</si>
  <si>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</si>
  <si>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</si>
  <si>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</si>
  <si>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</si>
  <si>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</si>
  <si>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</si>
  <si>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</si>
  <si>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</si>
  <si>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</si>
  <si>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</si>
  <si>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</si>
  <si>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</si>
  <si>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</si>
  <si>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</si>
  <si>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</si>
  <si>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</si>
  <si>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</si>
  <si>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</si>
  <si>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</si>
  <si>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</si>
  <si>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</si>
  <si>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</si>
  <si>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</si>
  <si>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</si>
  <si>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</si>
  <si>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</si>
  <si>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</si>
  <si>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</si>
  <si>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</si>
  <si>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</si>
  <si>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</si>
  <si>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</si>
  <si>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</si>
  <si>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</si>
  <si>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</si>
  <si>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</si>
  <si>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</si>
  <si>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</si>
  <si>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</si>
  <si>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</si>
  <si>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</si>
  <si>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</si>
  <si>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</si>
  <si>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</si>
  <si>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</si>
  <si>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</si>
  <si>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</si>
  <si>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</si>
  <si>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</si>
  <si>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</si>
  <si>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</si>
  <si>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</si>
  <si>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</si>
  <si>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</si>
  <si>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</si>
  <si>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</si>
  <si>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</si>
  <si>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</si>
  <si>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</si>
  <si>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</si>
  <si>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</si>
  <si>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</si>
  <si>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</si>
  <si>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</si>
  <si>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</si>
  <si>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</si>
  <si>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</si>
  <si>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</si>
  <si>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</si>
  <si>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</si>
  <si>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</si>
  <si>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</si>
  <si>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</si>
  <si>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</si>
  <si>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</si>
  <si>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</si>
  <si>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</si>
  <si>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</si>
  <si>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</si>
  <si>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</si>
  <si>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</si>
  <si>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</si>
  <si>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</si>
  <si>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</si>
  <si>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</si>
  <si>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</si>
  <si>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</si>
  <si>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</si>
  <si>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</si>
  <si>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</si>
  <si>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</si>
  <si>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</si>
  <si>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</si>
  <si>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</si>
  <si>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</si>
  <si>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</si>
  <si>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</si>
  <si>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</si>
  <si>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</si>
  <si>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</si>
  <si>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</si>
  <si>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</si>
  <si>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</si>
  <si>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</si>
  <si>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</si>
  <si>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</si>
  <si>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</si>
  <si>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</si>
  <si>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</si>
  <si>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</si>
  <si>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</si>
  <si>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</si>
  <si>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</si>
  <si>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</si>
  <si>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</si>
  <si>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</si>
  <si>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</si>
  <si>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</si>
  <si>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</si>
  <si>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</si>
  <si>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</si>
  <si>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</si>
  <si>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</si>
  <si>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</si>
  <si>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</si>
  <si>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</si>
  <si>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</si>
  <si>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</si>
  <si>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</si>
  <si>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</si>
  <si>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</si>
  <si>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</si>
  <si>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</si>
  <si>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</si>
  <si>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</si>
  <si>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</si>
  <si>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</si>
  <si>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</si>
  <si>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</si>
  <si>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</si>
  <si>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</si>
  <si>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</si>
  <si>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</si>
  <si>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</si>
  <si>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</si>
  <si>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</si>
  <si>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</si>
  <si>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</si>
  <si>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</si>
  <si>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</si>
  <si>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</si>
  <si>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</si>
  <si>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</si>
  <si>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</si>
  <si>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</si>
  <si>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</si>
  <si>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</si>
  <si>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</si>
  <si>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</si>
  <si>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</si>
  <si>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</si>
  <si>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</si>
  <si>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</si>
  <si>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</si>
  <si>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</si>
  <si>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</si>
  <si>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</si>
  <si>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</si>
  <si>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</si>
  <si>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</si>
  <si>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</si>
  <si>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</si>
  <si>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</si>
  <si>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</si>
  <si>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</si>
  <si>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</si>
  <si>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</si>
  <si>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</si>
  <si>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</si>
  <si>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</si>
  <si>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</si>
  <si>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</si>
  <si>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</si>
  <si>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</si>
  <si>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</si>
  <si>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</si>
  <si>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</si>
  <si>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</si>
  <si>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</si>
  <si>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</si>
  <si>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</si>
  <si>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</si>
  <si>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</si>
  <si>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</si>
  <si>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</si>
  <si>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</si>
  <si>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</si>
  <si>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</si>
  <si>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</si>
  <si>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</si>
  <si>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</si>
  <si>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</si>
  <si>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</si>
  <si>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</si>
  <si>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</si>
  <si>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</si>
  <si>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</si>
  <si>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</si>
  <si>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</si>
  <si>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</si>
  <si>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</si>
  <si>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</si>
  <si>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</si>
  <si>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</si>
  <si>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</si>
  <si>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</si>
  <si>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</si>
  <si>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</si>
  <si>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</si>
  <si>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</si>
  <si>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</si>
  <si>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</si>
  <si>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</si>
  <si>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</si>
  <si>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</si>
  <si>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</si>
  <si>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</si>
  <si>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</si>
  <si>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</si>
  <si>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</si>
  <si>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</si>
  <si>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</si>
  <si>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</si>
  <si>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</si>
  <si>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</si>
  <si>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</si>
  <si>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</si>
  <si>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</si>
  <si>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</si>
  <si>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</si>
  <si>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</si>
  <si>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</si>
  <si>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</si>
  <si>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</si>
  <si>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</si>
  <si>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</si>
  <si>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</si>
  <si>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</si>
  <si>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</si>
  <si>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</si>
  <si>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</si>
  <si>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</si>
  <si>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</si>
  <si>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</si>
  <si>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</si>
  <si>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</si>
  <si>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</si>
  <si>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</si>
  <si>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</si>
  <si>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</si>
  <si>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</si>
  <si>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</si>
  <si>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</si>
  <si>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</si>
  <si>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</si>
  <si>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</si>
  <si>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</si>
  <si>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</si>
  <si>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</si>
  <si>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</si>
  <si>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</si>
  <si>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</si>
  <si>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</si>
  <si>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</si>
  <si>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</si>
  <si>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</si>
  <si>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</si>
  <si>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</si>
  <si>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</si>
  <si>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</si>
  <si>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</si>
  <si>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</si>
  <si>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</si>
  <si>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</si>
  <si>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</si>
  <si>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</si>
  <si>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</si>
  <si>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</si>
  <si>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</si>
  <si>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</si>
  <si>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</si>
  <si>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</si>
  <si>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</si>
  <si>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</si>
  <si>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</si>
  <si>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</si>
  <si>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</si>
  <si>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</si>
  <si>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</si>
  <si>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</si>
  <si>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</si>
  <si>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</si>
  <si>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</si>
  <si>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</si>
  <si>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</si>
  <si>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</si>
  <si>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</si>
  <si>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</si>
  <si>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</si>
  <si>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</si>
  <si>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</si>
  <si>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</si>
  <si>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</si>
  <si>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</si>
  <si>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</si>
  <si>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</si>
  <si>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</si>
  <si>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</si>
  <si>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</si>
  <si>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</si>
  <si>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</si>
  <si>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</si>
  <si>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</si>
  <si>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</si>
  <si>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</si>
  <si>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</si>
  <si>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</si>
  <si>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</si>
  <si>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</si>
  <si>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</si>
  <si>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</si>
  <si>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</si>
  <si>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</si>
  <si>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</si>
  <si>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</si>
  <si>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</si>
  <si>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</si>
  <si>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</si>
  <si>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</si>
  <si>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</si>
  <si>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</si>
  <si>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</si>
  <si>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</si>
  <si>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</si>
  <si>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</si>
  <si>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</si>
  <si>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</si>
  <si>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</si>
  <si>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</si>
  <si>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</si>
  <si>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</si>
  <si>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</si>
  <si>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</si>
  <si>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</si>
  <si>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</si>
  <si>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</si>
  <si>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</si>
  <si>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</si>
  <si>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</si>
  <si>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</si>
  <si>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</si>
  <si>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</si>
  <si>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</si>
  <si>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</si>
  <si>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</si>
  <si>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</si>
  <si>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</si>
  <si>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</si>
  <si>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</si>
  <si>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</si>
  <si>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</si>
  <si>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</si>
  <si>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</si>
  <si>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</si>
  <si>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</si>
  <si>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</si>
  <si>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</si>
  <si>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</si>
  <si>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</si>
  <si>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</si>
  <si>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</si>
  <si>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</si>
  <si>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</si>
  <si>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</si>
  <si>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</si>
  <si>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</si>
  <si>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</si>
  <si>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</si>
  <si>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</si>
  <si>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</si>
  <si>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</si>
  <si>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</si>
  <si>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</si>
  <si>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</si>
  <si>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</si>
  <si>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</si>
  <si>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</si>
  <si>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</si>
  <si>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</si>
  <si>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</si>
  <si>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</si>
  <si>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</si>
  <si>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</si>
  <si>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</si>
  <si>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</si>
  <si>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</si>
  <si>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</si>
  <si>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</si>
  <si>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</si>
  <si>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</si>
  <si>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</si>
  <si>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</si>
  <si>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</si>
  <si>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</si>
  <si>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</si>
  <si>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</si>
  <si>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</si>
  <si>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</si>
  <si>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</si>
  <si>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</si>
  <si>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</si>
  <si>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</si>
  <si>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</si>
  <si>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</si>
  <si>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</si>
  <si>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</si>
  <si>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</si>
  <si>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</si>
  <si>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</si>
  <si>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</si>
  <si>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</si>
  <si>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</si>
  <si>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</si>
  <si>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</si>
  <si>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</si>
  <si>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</si>
  <si>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</si>
  <si>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</si>
  <si>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</si>
  <si>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</si>
  <si>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</si>
  <si>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</si>
  <si>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</si>
  <si>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</si>
  <si>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</si>
  <si>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</si>
  <si>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</si>
  <si>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</si>
  <si>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</si>
  <si>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</si>
  <si>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</si>
  <si>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</si>
  <si>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</si>
  <si>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</si>
  <si>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</si>
  <si>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</si>
  <si>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</si>
  <si>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</si>
  <si>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</si>
  <si>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</si>
  <si>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</si>
  <si>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</si>
  <si>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</si>
  <si>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</si>
  <si>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</si>
  <si>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</si>
  <si>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</si>
  <si>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</si>
  <si>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</si>
  <si>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</si>
  <si>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</si>
  <si>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</si>
  <si>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</si>
  <si>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</si>
  <si>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</si>
  <si>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</si>
  <si>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</si>
  <si>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</si>
  <si>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</si>
  <si>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</si>
  <si>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</si>
  <si>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</si>
  <si>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</si>
  <si>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</si>
  <si>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</si>
  <si>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</si>
  <si>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</si>
  <si>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</si>
  <si>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</si>
  <si>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</si>
  <si>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</si>
  <si>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</si>
  <si>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</si>
  <si>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</si>
  <si>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</si>
  <si>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</si>
  <si>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</si>
  <si>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</si>
  <si>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</si>
  <si>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</si>
  <si>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</si>
  <si>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</si>
  <si>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</si>
  <si>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</si>
  <si>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</si>
  <si>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</si>
  <si>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</si>
  <si>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</si>
  <si>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</si>
  <si>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</si>
  <si>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</si>
  <si>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</si>
  <si>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</si>
  <si>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</si>
  <si>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</si>
  <si>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</si>
  <si>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</si>
  <si>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</si>
  <si>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</si>
  <si>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</si>
  <si>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</si>
  <si>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</si>
  <si>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</si>
  <si>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</si>
  <si>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</si>
  <si>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</si>
  <si>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</si>
  <si>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</si>
  <si>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</si>
  <si>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</si>
  <si>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</si>
  <si>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</si>
  <si>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</si>
  <si>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</si>
  <si>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</si>
  <si>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</si>
  <si>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</si>
  <si>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</si>
  <si>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</si>
  <si>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</si>
  <si>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</si>
  <si>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</si>
  <si>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</si>
  <si>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</si>
  <si>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</si>
  <si>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</si>
  <si>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</si>
  <si>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</si>
  <si>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</si>
  <si>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</si>
  <si>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</si>
  <si>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</si>
  <si>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</si>
  <si>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</si>
  <si>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</si>
  <si>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</si>
  <si>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</si>
  <si>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</si>
  <si>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</si>
  <si>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</si>
  <si>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</si>
  <si>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</si>
  <si>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</si>
  <si>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</si>
  <si>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</si>
  <si>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</si>
  <si>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</si>
  <si>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</si>
  <si>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</si>
  <si>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</si>
  <si>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</si>
  <si>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</si>
  <si>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</si>
  <si>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</si>
  <si>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</si>
  <si>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</si>
  <si>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</si>
  <si>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</si>
  <si>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</si>
  <si>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</si>
  <si>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</si>
  <si>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</si>
  <si>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</si>
  <si>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</si>
  <si>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</si>
  <si>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</si>
  <si>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</si>
  <si>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</si>
  <si>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</si>
  <si>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</si>
  <si>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</si>
  <si>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</si>
  <si>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</si>
  <si>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</si>
  <si>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</si>
  <si>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</si>
  <si>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</si>
  <si>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</si>
  <si>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</si>
  <si>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</si>
  <si>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</si>
  <si>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</si>
  <si>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</si>
  <si>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</si>
  <si>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</si>
  <si>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</si>
  <si>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</si>
  <si>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</si>
  <si>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</si>
  <si>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</si>
  <si>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</si>
  <si>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</si>
  <si>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</si>
  <si>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</si>
  <si>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</si>
  <si>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</si>
  <si>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</si>
  <si>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</si>
  <si>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</si>
  <si>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</si>
  <si>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</si>
  <si>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</si>
  <si>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</si>
  <si>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</si>
  <si>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</si>
  <si>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</si>
  <si>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</si>
  <si>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</si>
  <si>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</si>
  <si>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</si>
  <si>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</si>
  <si>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</si>
  <si>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</si>
  <si>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</si>
  <si>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</si>
  <si>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</si>
  <si>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</si>
  <si>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</si>
  <si>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</si>
  <si>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</si>
  <si>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</si>
  <si>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</si>
  <si>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</si>
  <si>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</si>
  <si>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</si>
  <si>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</si>
  <si>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</si>
  <si>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</si>
  <si>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</si>
  <si>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</si>
  <si>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</si>
  <si>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</si>
  <si>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</si>
  <si>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</si>
  <si>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</si>
  <si>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</si>
  <si>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</si>
  <si>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</si>
  <si>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</si>
  <si>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</si>
  <si>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</si>
  <si>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</si>
  <si>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</si>
  <si>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</si>
  <si>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</si>
  <si>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</si>
  <si>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</si>
  <si>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</si>
  <si>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</si>
  <si>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</si>
  <si>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</si>
  <si>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</si>
  <si>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</si>
  <si>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</si>
  <si>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</si>
  <si>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</si>
  <si>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</si>
  <si>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</si>
  <si>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</si>
  <si>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</si>
  <si>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</si>
  <si>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</si>
  <si>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</si>
  <si>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</si>
  <si>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</si>
  <si>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</si>
  <si>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</si>
  <si>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</si>
  <si>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</si>
  <si>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</si>
  <si>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</si>
  <si>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</si>
  <si>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</si>
  <si>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</si>
  <si>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</si>
  <si>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</si>
  <si>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</si>
  <si>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</si>
  <si>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</si>
  <si>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</si>
  <si>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</si>
  <si>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</si>
  <si>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</si>
  <si>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</si>
  <si>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</si>
  <si>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</si>
  <si>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</si>
  <si>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</si>
  <si>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</si>
  <si>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</si>
  <si>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</si>
  <si>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</si>
  <si>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</si>
  <si>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</si>
  <si>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</si>
  <si>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</si>
  <si>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</si>
  <si>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</si>
  <si>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</si>
  <si>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</si>
  <si>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</si>
  <si>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</si>
  <si>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</si>
  <si>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</si>
  <si>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</si>
  <si>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</si>
  <si>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</si>
  <si>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</si>
  <si>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</si>
  <si>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</si>
  <si>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</si>
  <si>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</si>
  <si>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</si>
  <si>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</si>
  <si>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</si>
  <si>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</si>
  <si>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</si>
  <si>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</si>
  <si>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</si>
  <si>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</si>
  <si>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</si>
  <si>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</si>
  <si>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</si>
  <si>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</si>
  <si>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</si>
  <si>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</si>
  <si>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</si>
  <si>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</si>
  <si>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</si>
  <si>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</si>
  <si>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</si>
  <si>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</si>
  <si>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</si>
  <si>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</si>
  <si>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</si>
  <si>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</si>
  <si>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</si>
  <si>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</si>
  <si>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</si>
  <si>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</si>
  <si>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</si>
  <si>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</si>
  <si>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</si>
  <si>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</si>
  <si>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</si>
  <si>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</si>
  <si>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</si>
  <si>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</si>
  <si>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</si>
  <si>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</si>
  <si>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</si>
  <si>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</si>
  <si>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</si>
  <si>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</si>
  <si>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</si>
  <si>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</si>
  <si>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</si>
  <si>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</si>
  <si>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</si>
  <si>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</si>
  <si>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</si>
  <si>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</si>
  <si>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</si>
  <si>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</si>
  <si>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</si>
  <si>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</si>
  <si>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</si>
  <si>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</si>
  <si>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</si>
  <si>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</si>
  <si>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</si>
  <si>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</si>
  <si>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</si>
  <si>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</si>
  <si>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</si>
  <si>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</si>
  <si>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</si>
  <si>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</si>
  <si>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</si>
  <si>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</si>
  <si>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</si>
  <si>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</si>
  <si>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</si>
  <si>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</si>
  <si>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</si>
  <si>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</si>
  <si>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</si>
  <si>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</si>
  <si>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</si>
  <si>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</si>
  <si>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</si>
  <si>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</si>
  <si>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</si>
  <si>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</si>
  <si>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</si>
  <si>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</si>
  <si>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</si>
  <si>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</si>
  <si>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</si>
  <si>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</si>
  <si>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</si>
  <si>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</si>
  <si>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</si>
  <si>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</si>
  <si>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</si>
  <si>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</si>
  <si>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</si>
  <si>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</si>
  <si>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</si>
  <si>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</si>
  <si>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</si>
  <si>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</si>
  <si>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</si>
  <si>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</si>
  <si>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</si>
  <si>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</si>
  <si>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</si>
  <si>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</si>
  <si>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</si>
  <si>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</si>
  <si>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</si>
  <si>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</si>
  <si>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</si>
  <si>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</si>
  <si>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</si>
  <si>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</si>
  <si>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</si>
  <si>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</si>
  <si>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</si>
  <si>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</si>
  <si>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</si>
  <si>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</si>
  <si>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</si>
  <si>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</si>
  <si>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</si>
  <si>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</si>
  <si>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</si>
  <si>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</si>
  <si>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</si>
  <si>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</si>
  <si>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</si>
  <si>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</si>
  <si>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</si>
  <si>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</si>
  <si>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</si>
  <si>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</si>
  <si>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</si>
  <si>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</si>
  <si>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</si>
  <si>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</si>
  <si>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</si>
  <si>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</si>
  <si>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</si>
  <si>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</si>
  <si>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</si>
  <si>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</si>
  <si>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</si>
  <si>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</si>
  <si>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</si>
  <si>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</si>
  <si>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</si>
  <si>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</si>
  <si>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</si>
  <si>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</si>
  <si>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</si>
  <si>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</si>
  <si>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</si>
  <si>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</si>
  <si>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</si>
  <si>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</si>
  <si>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</si>
  <si>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</si>
  <si>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</si>
  <si>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</si>
  <si>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</si>
  <si>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</si>
  <si>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</si>
  <si>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</si>
  <si>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</si>
  <si>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</si>
  <si>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</si>
  <si>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</si>
  <si>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</si>
  <si>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</si>
  <si>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</si>
  <si>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</si>
  <si>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</si>
  <si>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</si>
  <si>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</si>
  <si>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</si>
  <si>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</si>
  <si>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</si>
  <si>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</si>
  <si>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</si>
  <si>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</si>
  <si>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</si>
  <si>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</si>
  <si>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</si>
  <si>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</si>
  <si>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</si>
  <si>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</si>
  <si>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</si>
  <si>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</si>
  <si>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</si>
  <si>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</si>
  <si>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</si>
  <si>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</si>
  <si>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</si>
  <si>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</si>
  <si>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</si>
  <si>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</si>
  <si>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</si>
  <si>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</si>
  <si>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</si>
  <si>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</si>
  <si>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</si>
  <si>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</si>
  <si>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</si>
  <si>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</si>
  <si>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</si>
  <si>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</si>
  <si>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</si>
  <si>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</si>
  <si>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</si>
  <si>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</si>
  <si>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</si>
  <si>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</si>
  <si>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</si>
  <si>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</si>
  <si>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</si>
  <si>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</si>
  <si>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</si>
  <si>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</si>
  <si>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</si>
  <si>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</si>
  <si>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</si>
  <si>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</si>
  <si>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</si>
  <si>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</si>
  <si>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</si>
  <si>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</si>
  <si>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</si>
  <si>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</si>
  <si>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</si>
  <si>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</si>
  <si>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</si>
  <si>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</si>
  <si>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</si>
  <si>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</si>
  <si>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</si>
  <si>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</si>
  <si>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</si>
  <si>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</si>
  <si>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</si>
  <si>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</si>
  <si>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</si>
  <si>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</si>
  <si>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</si>
  <si>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</si>
  <si>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</si>
  <si>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</si>
  <si>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</si>
  <si>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</si>
  <si>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</si>
  <si>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</si>
  <si>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</si>
  <si>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</si>
  <si>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</si>
  <si>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</si>
  <si>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</si>
  <si>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</si>
  <si>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</si>
  <si>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</si>
  <si>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</si>
  <si>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</si>
  <si>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</si>
  <si>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</si>
  <si>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</si>
  <si>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</si>
  <si>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</si>
  <si>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</si>
  <si>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</si>
  <si>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</si>
  <si>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</si>
  <si>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</si>
  <si>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</si>
  <si>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</si>
  <si>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</si>
  <si>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</si>
  <si>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</si>
  <si>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</si>
  <si>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</si>
  <si>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</si>
  <si>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</si>
  <si>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</si>
  <si>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</si>
  <si>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</si>
  <si>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</si>
  <si>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</si>
  <si>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</si>
  <si>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</si>
  <si>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</si>
  <si>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</si>
  <si>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</si>
  <si>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</si>
  <si>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</si>
  <si>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</si>
  <si>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</si>
  <si>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</si>
  <si>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</si>
  <si>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</si>
  <si>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</si>
  <si>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</si>
  <si>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</si>
  <si>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</si>
  <si>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</si>
  <si>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</si>
  <si>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</si>
  <si>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</si>
  <si>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</si>
  <si>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</si>
  <si>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</si>
  <si>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</si>
  <si>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</si>
  <si>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</si>
  <si>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</si>
  <si>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</si>
  <si>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</si>
  <si>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</si>
  <si>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</si>
  <si>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</si>
  <si>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</si>
  <si>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</si>
  <si>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</si>
  <si>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</si>
  <si>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</si>
  <si>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</si>
  <si>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</si>
  <si>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</si>
  <si>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</si>
  <si>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</si>
  <si>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</si>
  <si>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</si>
  <si>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</si>
  <si>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</si>
  <si>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</si>
  <si>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</si>
  <si>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</si>
  <si>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</si>
  <si>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</si>
  <si>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</si>
  <si>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</si>
  <si>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</si>
  <si>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</si>
  <si>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</si>
  <si>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</si>
  <si>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</si>
  <si>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</si>
  <si>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</si>
  <si>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</si>
  <si>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</si>
  <si>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</si>
  <si>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</si>
  <si>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</si>
  <si>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</si>
  <si>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</si>
  <si>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</si>
  <si>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</si>
  <si>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</si>
  <si>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</si>
  <si>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</si>
  <si>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</si>
  <si>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</si>
  <si>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</si>
  <si>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</si>
  <si>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</si>
  <si>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</si>
  <si>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</si>
  <si>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</si>
  <si>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</si>
  <si>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</si>
  <si>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</si>
  <si>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</si>
  <si>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</si>
  <si>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</si>
  <si>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</si>
  <si>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</si>
  <si>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</si>
  <si>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</si>
  <si>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</si>
  <si>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</si>
  <si>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</si>
  <si>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</si>
  <si>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</si>
  <si>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</si>
  <si>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</si>
  <si>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</si>
  <si>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</si>
  <si>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</si>
  <si>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</si>
  <si>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</si>
  <si>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</si>
  <si>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</si>
  <si>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</si>
  <si>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</si>
  <si>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</si>
  <si>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</si>
  <si>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</si>
  <si>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</si>
  <si>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</si>
  <si>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</si>
  <si>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</si>
  <si>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</si>
  <si>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</si>
  <si>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</si>
  <si>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</si>
  <si>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</si>
  <si>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</si>
  <si>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</si>
  <si>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</si>
  <si>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</si>
  <si>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</si>
  <si>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</si>
  <si>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</si>
  <si>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</si>
  <si>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</si>
  <si>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</si>
  <si>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</si>
  <si>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</si>
  <si>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</si>
  <si>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</si>
  <si>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</si>
  <si>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</si>
  <si>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</si>
  <si>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</si>
  <si>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</si>
  <si>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</si>
  <si>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</si>
  <si>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</si>
  <si>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</si>
  <si>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</si>
  <si>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</si>
  <si>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</si>
  <si>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</si>
  <si>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</si>
  <si>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</si>
  <si>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</si>
  <si>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</si>
  <si>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</si>
  <si>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</si>
  <si>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</si>
  <si>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</si>
  <si>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</si>
  <si>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</si>
  <si>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</si>
  <si>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</si>
  <si>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</si>
  <si>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</si>
  <si>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</si>
  <si>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</si>
  <si>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</si>
  <si>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</si>
  <si>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</si>
  <si>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</si>
  <si>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</si>
  <si>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</si>
  <si>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</si>
  <si>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</si>
  <si>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</si>
  <si>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</si>
  <si>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</si>
  <si>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</si>
  <si>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</si>
  <si>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</si>
  <si>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</si>
  <si>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</si>
  <si>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</si>
  <si>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</si>
  <si>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</si>
  <si>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</si>
  <si>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</si>
  <si>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</si>
  <si>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</si>
  <si>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</si>
  <si>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</si>
  <si>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</si>
  <si>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</si>
  <si>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</si>
  <si>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</si>
  <si>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</si>
  <si>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</si>
  <si>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</si>
  <si>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</si>
  <si>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</si>
  <si>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</si>
  <si>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</si>
  <si>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</si>
  <si>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</si>
  <si>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</si>
  <si>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</si>
  <si>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</si>
  <si>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</si>
  <si>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</si>
  <si>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</si>
  <si>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</si>
  <si>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</si>
  <si>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</si>
  <si>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</si>
  <si>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</si>
  <si>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</si>
  <si>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</si>
  <si>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</si>
  <si>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</si>
  <si>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</si>
  <si>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</si>
  <si>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</si>
  <si>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</si>
  <si>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</si>
  <si>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</si>
  <si>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</si>
  <si>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</si>
  <si>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</si>
  <si>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</si>
  <si>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</si>
  <si>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</si>
  <si>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</si>
  <si>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</si>
  <si>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</si>
  <si>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</si>
  <si>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</si>
  <si>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</si>
  <si>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</si>
  <si>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</si>
  <si>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</si>
  <si>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</si>
  <si>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</si>
  <si>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</si>
  <si>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</si>
  <si>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</si>
  <si>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</si>
  <si>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</si>
  <si>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</si>
  <si>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</si>
  <si>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</si>
  <si>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</si>
  <si>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</si>
  <si>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</si>
  <si>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</si>
  <si>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</si>
  <si>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</si>
  <si>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</si>
  <si>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</si>
  <si>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</si>
  <si>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</si>
  <si>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</si>
  <si>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</si>
  <si>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</si>
  <si>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</si>
  <si>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</si>
  <si>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</si>
  <si>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</si>
  <si>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</si>
  <si>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</si>
  <si>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</si>
  <si>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</si>
  <si>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</si>
  <si>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</si>
  <si>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</si>
  <si>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</si>
  <si>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</si>
  <si>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</si>
  <si>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</si>
  <si>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</si>
  <si>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</si>
  <si>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</si>
  <si>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</si>
  <si>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</si>
  <si>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</si>
  <si>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</si>
  <si>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</si>
  <si>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</si>
  <si>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</si>
  <si>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</si>
  <si>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</si>
  <si>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</si>
  <si>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</si>
  <si>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</si>
  <si>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</si>
  <si>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</si>
  <si>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</si>
  <si>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</si>
  <si>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</si>
  <si>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</si>
  <si>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</si>
  <si>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</si>
  <si>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</si>
  <si>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</si>
  <si>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</si>
  <si>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</si>
  <si>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</si>
  <si>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</si>
  <si>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</si>
  <si>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</si>
  <si>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</si>
  <si>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</si>
  <si>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</si>
  <si>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</si>
  <si>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</si>
  <si>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</si>
  <si>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</si>
  <si>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</si>
  <si>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</si>
  <si>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</si>
  <si>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</si>
  <si>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</si>
  <si>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</si>
  <si>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</si>
  <si>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</si>
  <si>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</si>
  <si>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</si>
  <si>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</si>
  <si>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</si>
  <si>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</si>
  <si>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</si>
  <si>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</si>
  <si>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</si>
  <si>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</si>
  <si>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</si>
  <si>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</si>
  <si>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</si>
  <si>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</si>
  <si>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</si>
  <si>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</si>
  <si>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</si>
  <si>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</si>
  <si>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</si>
  <si>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</si>
  <si>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</si>
  <si>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</si>
  <si>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</si>
  <si>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</si>
  <si>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</si>
  <si>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</si>
  <si>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</si>
  <si>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</si>
  <si>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</si>
  <si>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</si>
  <si>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</si>
  <si>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</si>
  <si>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</si>
  <si>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</si>
  <si>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</si>
  <si>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</si>
  <si>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</si>
  <si>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</si>
  <si>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</si>
  <si>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</si>
  <si>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</si>
  <si>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</si>
  <si>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</si>
  <si>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</si>
  <si>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</si>
  <si>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</si>
  <si>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</si>
  <si>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</si>
  <si>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</si>
  <si>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</si>
  <si>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</si>
  <si>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</si>
  <si>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</si>
  <si>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</si>
  <si>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</si>
  <si>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</si>
  <si>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</si>
  <si>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</si>
  <si>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</si>
  <si>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</si>
  <si>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</si>
  <si>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</si>
  <si>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</si>
  <si>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</si>
  <si>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</si>
  <si>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</si>
  <si>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</si>
  <si>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</si>
  <si>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</si>
  <si>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</si>
  <si>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</si>
  <si>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</si>
  <si>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</si>
  <si>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</si>
  <si>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</si>
  <si>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</si>
  <si>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</si>
  <si>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</si>
  <si>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</si>
  <si>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</si>
  <si>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</si>
  <si>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</si>
  <si>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</si>
  <si>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</si>
  <si>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</si>
  <si>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</si>
  <si>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</si>
  <si>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</si>
  <si>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</si>
  <si>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</si>
  <si>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</si>
  <si>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</si>
  <si>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</si>
  <si>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</si>
  <si>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</si>
  <si>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</si>
  <si>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</si>
  <si>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</si>
  <si>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</si>
  <si>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</si>
  <si>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</si>
  <si>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</si>
  <si>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</si>
  <si>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</si>
  <si>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</si>
  <si>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</si>
  <si>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</si>
  <si>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</si>
  <si>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</si>
  <si>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</si>
  <si>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</si>
  <si>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</si>
  <si>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</si>
  <si>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</si>
  <si>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</si>
  <si>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</si>
  <si>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</si>
  <si>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</si>
  <si>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</si>
  <si>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</si>
  <si>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</si>
  <si>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</si>
  <si>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</si>
  <si>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</si>
  <si>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</si>
  <si>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</si>
  <si>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</si>
  <si>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</si>
  <si>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</si>
  <si>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</si>
  <si>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</si>
  <si>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</si>
  <si>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</si>
  <si>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</si>
  <si>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</si>
  <si>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</si>
  <si>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</si>
  <si>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</si>
  <si>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</si>
  <si>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</si>
  <si>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</si>
  <si>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</si>
  <si>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</si>
  <si>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</si>
  <si>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</si>
  <si>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</si>
  <si>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</si>
  <si>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</si>
  <si>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</si>
  <si>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</si>
  <si>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</si>
  <si>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</si>
  <si>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</si>
  <si>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</si>
  <si>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</si>
  <si>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</si>
  <si>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</si>
  <si>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</si>
  <si>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</si>
  <si>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</si>
  <si>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</si>
  <si>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</si>
  <si>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</si>
  <si>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</si>
  <si>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</si>
  <si>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</si>
  <si>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</si>
  <si>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</si>
  <si>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</si>
  <si>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</si>
  <si>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</si>
  <si>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</si>
  <si>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</si>
  <si>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</si>
  <si>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</si>
  <si>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</si>
  <si>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</si>
  <si>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</si>
  <si>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</si>
  <si>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</si>
  <si>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</si>
  <si>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</si>
  <si>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</si>
  <si>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</si>
  <si>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</si>
  <si>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</si>
  <si>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</si>
  <si>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</si>
  <si>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</si>
  <si>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</si>
  <si>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</si>
  <si>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</si>
  <si>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</si>
  <si>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</si>
  <si>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</si>
  <si>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</si>
  <si>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</si>
  <si>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</si>
  <si>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</si>
  <si>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</si>
  <si>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</si>
  <si>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</si>
  <si>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</si>
  <si>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</si>
  <si>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</si>
  <si>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</si>
  <si>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</si>
  <si>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</si>
  <si>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</si>
  <si>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</si>
  <si>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</si>
  <si>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</si>
  <si>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</si>
  <si>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</si>
  <si>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</si>
  <si>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</si>
  <si>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</si>
  <si>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</si>
  <si>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</si>
  <si>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</si>
  <si>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</si>
  <si>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</si>
  <si>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</si>
  <si>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</si>
  <si>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</si>
  <si>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</si>
  <si>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</si>
  <si>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</si>
  <si>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</si>
  <si>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</si>
  <si>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</si>
  <si>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</si>
  <si>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</si>
  <si>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</si>
  <si>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</si>
  <si>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</si>
  <si>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</si>
  <si>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</si>
  <si>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</si>
  <si>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</si>
  <si>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</si>
  <si>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</si>
  <si>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</si>
  <si>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</si>
  <si>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</si>
  <si>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</si>
  <si>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</si>
  <si>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</si>
  <si>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</si>
  <si>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</si>
  <si>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</si>
  <si>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</si>
  <si>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</si>
  <si>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</si>
  <si>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</si>
  <si>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</si>
  <si>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</si>
  <si>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</si>
  <si>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</si>
  <si>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</si>
  <si>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</si>
  <si>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</si>
  <si>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</si>
  <si>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</si>
  <si>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</si>
  <si>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</si>
  <si>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</si>
  <si>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</si>
  <si>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</si>
  <si>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</si>
  <si>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</si>
  <si>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</si>
  <si>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</si>
  <si>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</si>
  <si>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</si>
  <si>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</si>
  <si>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</si>
  <si>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</si>
  <si>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</si>
  <si>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</si>
  <si>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</si>
  <si>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</si>
  <si>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</si>
  <si>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</si>
  <si>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</si>
  <si>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</si>
  <si>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</si>
  <si>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</si>
  <si>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</si>
  <si>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</si>
  <si>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</si>
  <si>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</si>
  <si>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</si>
  <si>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</si>
  <si>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</si>
  <si>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</si>
  <si>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</si>
  <si>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</si>
  <si>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</si>
  <si>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</si>
  <si>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</si>
  <si>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</si>
  <si>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</si>
  <si>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</si>
  <si>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</si>
  <si>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</si>
  <si>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</si>
  <si>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</si>
  <si>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</si>
  <si>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</si>
  <si>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</si>
  <si>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</si>
  <si>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</si>
  <si>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</si>
  <si>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</si>
  <si>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</si>
  <si>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</si>
  <si>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</si>
  <si>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</si>
  <si>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</si>
  <si>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</si>
  <si>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</si>
  <si>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</si>
  <si>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</si>
  <si>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</si>
  <si>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</si>
  <si>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</si>
  <si>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</si>
  <si>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</si>
  <si>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</si>
  <si>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</si>
  <si>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</si>
  <si>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</si>
  <si>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</si>
  <si>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</si>
  <si>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</si>
  <si>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</si>
  <si>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</si>
  <si>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</si>
  <si>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</si>
  <si>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</si>
  <si>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</si>
  <si>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</si>
  <si>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</si>
  <si>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</si>
  <si>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</si>
  <si>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</si>
  <si>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</si>
  <si>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</si>
  <si>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</si>
  <si>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</si>
  <si>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</si>
  <si>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</si>
  <si>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</si>
  <si>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</si>
  <si>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</si>
  <si>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</si>
  <si>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</si>
  <si>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</si>
  <si>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</si>
  <si>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</si>
  <si>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</si>
  <si>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</si>
  <si>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</si>
  <si>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</si>
  <si>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</si>
  <si>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</si>
  <si>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</si>
  <si>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</si>
  <si>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</si>
  <si>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</si>
  <si>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</si>
  <si>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</si>
  <si>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</si>
  <si>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</si>
  <si>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</si>
  <si>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</si>
  <si>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</si>
  <si>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</si>
  <si>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</si>
  <si>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</si>
  <si>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</si>
  <si>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</si>
  <si>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</si>
  <si>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</si>
  <si>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</si>
  <si>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</si>
  <si>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</si>
  <si>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</si>
  <si>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</si>
  <si>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</si>
  <si>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</si>
  <si>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</si>
  <si>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</si>
  <si>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</si>
  <si>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</si>
  <si>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</si>
  <si>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</si>
  <si>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</si>
  <si>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</si>
  <si>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</si>
  <si>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</si>
  <si>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</si>
  <si>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</si>
  <si>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</si>
  <si>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</si>
  <si>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</si>
  <si>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</si>
  <si>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</si>
  <si>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</si>
  <si>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</si>
  <si>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</si>
  <si>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</si>
  <si>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</si>
  <si>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</si>
  <si>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</si>
  <si>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</si>
  <si>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</si>
  <si>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</si>
  <si>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</si>
  <si>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</si>
  <si>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</si>
  <si>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</si>
  <si>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</si>
  <si>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</si>
  <si>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</si>
  <si>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</si>
  <si>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</si>
  <si>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</si>
  <si>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</si>
  <si>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</si>
  <si>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</si>
  <si>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</si>
  <si>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</si>
  <si>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</si>
  <si>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</si>
  <si>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</si>
  <si>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</si>
  <si>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</si>
  <si>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</si>
  <si>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</si>
  <si>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</si>
  <si>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</si>
  <si>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</si>
  <si>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</si>
  <si>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</si>
  <si>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</si>
  <si>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</si>
  <si>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</si>
  <si>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</si>
  <si>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</si>
  <si>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</si>
  <si>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</si>
  <si>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</si>
  <si>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</si>
  <si>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</si>
  <si>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</si>
  <si>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</si>
  <si>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</si>
  <si>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</si>
  <si>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</si>
  <si>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</si>
  <si>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</si>
  <si>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</si>
  <si>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</si>
  <si>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</si>
  <si>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</si>
  <si>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</si>
  <si>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</si>
  <si>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</si>
  <si>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</si>
  <si>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</si>
  <si>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</si>
  <si>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</si>
  <si>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</si>
  <si>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</si>
  <si>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</si>
  <si>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</si>
  <si>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</si>
  <si>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</si>
  <si>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</si>
  <si>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</si>
  <si>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</si>
  <si>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</si>
  <si>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</si>
  <si>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</si>
  <si>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</si>
  <si>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</si>
  <si>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</si>
  <si>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</si>
  <si>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</si>
  <si>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</si>
  <si>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</si>
  <si>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</si>
  <si>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</si>
  <si>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</si>
  <si>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</si>
  <si>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</si>
  <si>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</si>
  <si>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</si>
  <si>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</si>
  <si>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</si>
  <si>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</si>
  <si>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</si>
  <si>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</si>
  <si>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</si>
  <si>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</si>
  <si>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</si>
  <si>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</si>
  <si>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</si>
  <si>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</si>
  <si>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</si>
  <si>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</si>
  <si>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</si>
  <si>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</si>
  <si>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</si>
  <si>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</si>
  <si>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</si>
  <si>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</si>
  <si>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</si>
  <si>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</si>
  <si>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</si>
  <si>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</si>
  <si>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</si>
  <si>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</si>
  <si>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</si>
  <si>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</si>
  <si>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</si>
  <si>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</si>
  <si>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</si>
  <si>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</si>
  <si>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</si>
  <si>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</si>
  <si>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</si>
  <si>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</si>
  <si>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</si>
  <si>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</si>
  <si>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</si>
  <si>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</si>
  <si>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</si>
  <si>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</si>
  <si>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</si>
  <si>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</si>
  <si>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</si>
  <si>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</si>
  <si>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</si>
  <si>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</si>
  <si>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</si>
  <si>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</si>
  <si>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</si>
  <si>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</si>
  <si>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</si>
  <si>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</si>
  <si>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</si>
  <si>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</si>
  <si>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</si>
  <si>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</si>
  <si>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</si>
  <si>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</si>
  <si>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</si>
  <si>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</si>
  <si>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</si>
  <si>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</si>
  <si>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</si>
  <si>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</si>
  <si>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</si>
  <si>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</si>
  <si>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</si>
  <si>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</si>
  <si>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</si>
  <si>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</si>
  <si>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</si>
  <si>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</si>
  <si>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</si>
  <si>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</si>
  <si>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</si>
  <si>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</si>
  <si>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</si>
  <si>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</si>
  <si>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</si>
  <si>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</si>
  <si>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</si>
  <si>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</si>
  <si>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</si>
  <si>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</si>
  <si>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</si>
  <si>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</si>
  <si>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</si>
  <si>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</si>
  <si>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</si>
  <si>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</si>
  <si>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</si>
  <si>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</si>
  <si>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</si>
  <si>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</si>
  <si>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</si>
  <si>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</si>
  <si>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</si>
  <si>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</si>
  <si>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</si>
  <si>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</si>
  <si>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</si>
  <si>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</si>
  <si>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</si>
  <si>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</si>
  <si>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</si>
  <si>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</si>
  <si>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</si>
  <si>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</si>
  <si>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</si>
  <si>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</si>
  <si>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</si>
  <si>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</si>
  <si>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</si>
  <si>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</si>
  <si>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</si>
  <si>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</si>
  <si>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</si>
  <si>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</si>
  <si>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</si>
  <si>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</si>
  <si>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</si>
  <si>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</si>
  <si>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</si>
  <si>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</si>
  <si>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</si>
  <si>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</si>
  <si>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</si>
  <si>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</si>
  <si>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</si>
  <si>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</si>
  <si>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</si>
  <si>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</si>
  <si>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</si>
  <si>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</si>
  <si>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</si>
  <si>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</si>
  <si>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</si>
  <si>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</si>
  <si>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</si>
  <si>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</si>
  <si>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</si>
  <si>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</si>
  <si>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</si>
  <si>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</si>
  <si>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</si>
  <si>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</si>
  <si>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</si>
  <si>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</si>
  <si>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</si>
  <si>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</si>
  <si>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</si>
  <si>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</si>
  <si>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</si>
  <si>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</si>
  <si>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</si>
  <si>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</si>
  <si>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</si>
  <si>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</si>
  <si>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</si>
  <si>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</si>
  <si>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</si>
  <si>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</si>
  <si>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</si>
  <si>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</si>
  <si>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</si>
  <si>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</si>
  <si>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</si>
  <si>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</si>
  <si>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</si>
  <si>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</si>
  <si>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</si>
  <si>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</si>
  <si>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</si>
  <si>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</si>
  <si>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</si>
  <si>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</si>
  <si>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</si>
  <si>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</si>
  <si>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</si>
  <si>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</si>
  <si>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</si>
  <si>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</si>
  <si>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</si>
  <si>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</si>
  <si>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</si>
  <si>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</si>
  <si>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</si>
  <si>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</si>
  <si>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</si>
  <si>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</si>
  <si>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</si>
  <si>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</si>
  <si>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</si>
  <si>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</si>
  <si>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</si>
  <si>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</si>
  <si>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</si>
  <si>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</si>
  <si>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</si>
  <si>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</si>
  <si>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</si>
  <si>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</si>
  <si>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</si>
  <si>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</si>
  <si>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</si>
  <si>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</si>
  <si>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</si>
  <si>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</si>
  <si>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</si>
  <si>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</si>
  <si>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</si>
  <si>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</si>
  <si>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</si>
  <si>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</si>
  <si>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</si>
  <si>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</si>
  <si>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</si>
  <si>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</si>
  <si>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</si>
  <si>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</si>
  <si>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</si>
  <si>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</si>
  <si>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</si>
  <si>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</si>
  <si>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</si>
  <si>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</si>
  <si>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</si>
  <si>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</si>
  <si>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</si>
  <si>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</si>
  <si>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</si>
  <si>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</si>
  <si>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</si>
  <si>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</si>
  <si>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</si>
  <si>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</si>
  <si>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</si>
  <si>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</si>
  <si>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</si>
  <si>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</si>
  <si>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</si>
  <si>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</si>
  <si>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</si>
  <si>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</si>
  <si>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</si>
  <si>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</si>
  <si>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</si>
  <si>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</si>
  <si>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</si>
  <si>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</si>
  <si>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</si>
  <si>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</si>
  <si>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</si>
  <si>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</si>
  <si>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</si>
  <si>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</si>
  <si>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</si>
  <si>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</si>
  <si>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</si>
  <si>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</si>
  <si>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</si>
  <si>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</si>
  <si>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</si>
  <si>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</si>
  <si>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</si>
  <si>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</si>
  <si>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</si>
  <si>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</si>
  <si>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</si>
  <si>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</si>
  <si>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</si>
  <si>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</si>
  <si>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</si>
  <si>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</si>
  <si>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</si>
  <si>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</si>
  <si>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</si>
  <si>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</si>
  <si>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</si>
  <si>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</si>
  <si>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</si>
  <si>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</si>
  <si>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</si>
  <si>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</si>
  <si>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</si>
  <si>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</si>
  <si>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</si>
  <si>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</si>
  <si>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</si>
  <si>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</si>
  <si>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</si>
  <si>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</si>
  <si>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</si>
  <si>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</si>
  <si>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</si>
  <si>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</si>
  <si>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</si>
  <si>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</si>
  <si>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</si>
  <si>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</si>
  <si>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</si>
  <si>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</si>
  <si>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</si>
  <si>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</si>
  <si>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</si>
  <si>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</si>
  <si>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</si>
  <si>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</si>
  <si>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</si>
  <si>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</si>
  <si>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</si>
  <si>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</si>
  <si>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</si>
  <si>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</si>
  <si>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</si>
  <si>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</si>
  <si>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</si>
  <si>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</si>
  <si>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</si>
  <si>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</si>
  <si>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</si>
  <si>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</si>
  <si>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</si>
  <si>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</si>
  <si>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</si>
  <si>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</si>
  <si>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</si>
  <si>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</si>
  <si>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</si>
  <si>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</si>
  <si>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</si>
  <si>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</si>
  <si>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</si>
  <si>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</si>
  <si>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</si>
  <si>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</si>
  <si>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</si>
  <si>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</si>
  <si>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</si>
  <si>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</si>
  <si>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</si>
  <si>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</si>
  <si>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</si>
  <si>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</si>
  <si>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</si>
  <si>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</si>
  <si>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</si>
  <si>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</si>
  <si>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</si>
  <si>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</si>
  <si>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</si>
  <si>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</si>
  <si>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</si>
  <si>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</si>
  <si>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</si>
  <si>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</si>
  <si>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</si>
  <si>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</si>
  <si>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</si>
  <si>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</si>
  <si>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</si>
  <si>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</si>
  <si>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</si>
  <si>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</si>
  <si>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</si>
  <si>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</si>
  <si>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</si>
  <si>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</si>
  <si>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</si>
  <si>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</si>
  <si>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</si>
  <si>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</si>
  <si>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</si>
  <si>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</si>
  <si>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</si>
  <si>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</si>
  <si>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</si>
  <si>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</si>
  <si>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</si>
  <si>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</si>
  <si>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</si>
  <si>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</si>
  <si>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</si>
  <si>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</si>
  <si>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</si>
  <si>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</si>
  <si>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</si>
  <si>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</si>
  <si>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</si>
  <si>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</si>
  <si>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</si>
  <si>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</si>
  <si>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</si>
  <si>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</si>
  <si>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</si>
  <si>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</si>
  <si>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</si>
  <si>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</si>
  <si>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</si>
  <si>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</si>
  <si>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</si>
  <si>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</si>
  <si>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</si>
  <si>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</si>
  <si>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</si>
  <si>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</si>
  <si>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</si>
  <si>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</si>
  <si>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</si>
  <si>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</si>
  <si>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</si>
  <si>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</si>
  <si>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</si>
  <si>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</si>
  <si>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</si>
  <si>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</si>
  <si>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</si>
  <si>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</si>
  <si>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</si>
  <si>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</si>
  <si>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</si>
  <si>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</si>
  <si>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</si>
  <si>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</si>
  <si>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</si>
  <si>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</si>
  <si>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</si>
  <si>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</si>
  <si>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</si>
  <si>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</si>
  <si>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</si>
  <si>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</si>
  <si>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</si>
  <si>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</si>
  <si>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</si>
  <si>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</si>
  <si>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</si>
  <si>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</si>
  <si>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</si>
  <si>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</si>
  <si>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</si>
  <si>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</si>
  <si>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</si>
  <si>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</si>
  <si>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</si>
  <si>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</si>
  <si>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</si>
  <si>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</si>
  <si>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</si>
  <si>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</si>
  <si>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</si>
  <si>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</si>
  <si>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</si>
  <si>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</si>
  <si>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</si>
  <si>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</si>
  <si>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</si>
  <si>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</si>
  <si>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</si>
  <si>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</si>
  <si>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</si>
  <si>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</si>
  <si>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</si>
  <si>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</si>
  <si>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</si>
  <si>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</si>
  <si>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</si>
  <si>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</si>
  <si>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</si>
  <si>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</si>
  <si>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</si>
  <si>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</si>
  <si>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</si>
  <si>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</si>
  <si>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</si>
  <si>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</si>
  <si>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</si>
  <si>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</si>
  <si>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</si>
  <si>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</si>
  <si>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</si>
  <si>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</si>
  <si>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</si>
  <si>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</si>
  <si>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</si>
  <si>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</si>
  <si>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</si>
  <si>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</si>
  <si>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</si>
  <si>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</si>
  <si>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</si>
  <si>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</si>
  <si>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</si>
  <si>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</si>
  <si>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</si>
  <si>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</si>
  <si>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</si>
  <si>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</si>
  <si>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</si>
  <si>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</si>
  <si>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</si>
  <si>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</si>
  <si>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</si>
  <si>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</si>
  <si>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</si>
  <si>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</si>
  <si>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</si>
  <si>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</si>
  <si>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</si>
  <si>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</si>
  <si>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</si>
  <si>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</si>
  <si>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</si>
  <si>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</si>
  <si>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</si>
  <si>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</si>
  <si>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</si>
  <si>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</si>
  <si>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</si>
  <si>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</si>
  <si>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</si>
  <si>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</si>
  <si>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</si>
  <si>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</si>
  <si>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</si>
  <si>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</si>
  <si>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</si>
  <si>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</si>
  <si>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</si>
  <si>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</si>
  <si>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</si>
  <si>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</si>
  <si>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</si>
  <si>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</si>
  <si>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</si>
  <si>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</si>
  <si>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</si>
  <si>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</si>
  <si>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</si>
  <si>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</si>
  <si>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</si>
  <si>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</si>
  <si>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</si>
  <si>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</si>
  <si>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</si>
  <si>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</si>
  <si>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</si>
  <si>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</si>
  <si>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</si>
  <si>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</si>
  <si>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</si>
  <si>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</si>
  <si>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</si>
  <si>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</si>
  <si>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</si>
  <si>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</si>
  <si>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</si>
  <si>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</si>
  <si>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</si>
  <si>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</si>
  <si>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</si>
  <si>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</si>
  <si>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</si>
  <si>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</si>
  <si>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</si>
  <si>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</si>
  <si>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</si>
  <si>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</si>
  <si>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</si>
  <si>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</si>
  <si>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</si>
  <si>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</si>
  <si>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</si>
  <si>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</si>
  <si>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</si>
  <si>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</si>
  <si>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</si>
  <si>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</si>
  <si>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</si>
  <si>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</si>
  <si>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</si>
  <si>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</si>
  <si>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</si>
  <si>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</si>
  <si>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</si>
  <si>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</si>
  <si>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</si>
  <si>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</si>
  <si>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</si>
  <si>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</si>
  <si>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</si>
  <si>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</si>
  <si>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</si>
  <si>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</si>
  <si>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</si>
  <si>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</si>
  <si>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</si>
  <si>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</si>
  <si>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</si>
  <si>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</si>
  <si>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</si>
  <si>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</si>
  <si>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</si>
  <si>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</si>
  <si>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</si>
  <si>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</si>
  <si>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</si>
  <si>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</si>
  <si>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</si>
  <si>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</si>
  <si>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</si>
  <si>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</si>
  <si>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</si>
  <si>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</si>
  <si>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</si>
  <si>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</si>
  <si>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</si>
  <si>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</si>
  <si>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</si>
  <si>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</si>
  <si>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</si>
  <si>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</si>
  <si>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</si>
  <si>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</si>
  <si>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</si>
  <si>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</si>
  <si>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</si>
  <si>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</si>
  <si>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</si>
  <si>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</si>
  <si>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</si>
  <si>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</si>
  <si>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</si>
  <si>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</si>
  <si>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</si>
  <si>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</si>
  <si>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</si>
  <si>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</si>
  <si>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</si>
  <si>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</si>
  <si>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</si>
  <si>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</si>
  <si>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</si>
  <si>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</si>
  <si>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</si>
  <si>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</si>
  <si>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</si>
  <si>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</si>
  <si>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</si>
  <si>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</si>
  <si>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</si>
  <si>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</si>
  <si>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</si>
  <si>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</si>
  <si>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</si>
  <si>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</si>
  <si>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</si>
  <si>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</si>
  <si>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</si>
  <si>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</si>
  <si>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</si>
  <si>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</si>
  <si>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</si>
  <si>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</si>
  <si>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</si>
  <si>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</si>
  <si>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</si>
  <si>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</si>
  <si>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</si>
  <si>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</si>
  <si>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</si>
  <si>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</si>
  <si>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</si>
  <si>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</si>
  <si>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</si>
  <si>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</si>
  <si>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</si>
  <si>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</si>
  <si>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</si>
  <si>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</si>
  <si>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</si>
  <si>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</si>
  <si>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</si>
  <si>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</si>
  <si>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</si>
  <si>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</si>
  <si>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</si>
  <si>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</si>
  <si>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</si>
  <si>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</si>
  <si>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</si>
  <si>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</si>
  <si>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</si>
  <si>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</si>
  <si>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</si>
  <si>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</si>
  <si>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</si>
  <si>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</si>
  <si>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</si>
  <si>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</si>
  <si>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</si>
  <si>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</si>
  <si>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</si>
  <si>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</si>
  <si>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</si>
  <si>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</si>
  <si>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</si>
  <si>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</si>
  <si>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</si>
  <si>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</si>
  <si>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</si>
  <si>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</si>
  <si>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</si>
  <si>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</si>
  <si>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</si>
  <si>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</si>
  <si>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</si>
  <si>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</si>
  <si>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</si>
  <si>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</si>
  <si>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</si>
  <si>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</si>
  <si>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</si>
  <si>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</si>
  <si>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</si>
  <si>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</si>
  <si>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</si>
  <si>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</si>
  <si>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</si>
  <si>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</si>
  <si>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</si>
  <si>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</si>
  <si>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</si>
  <si>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</si>
  <si>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</si>
  <si>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</si>
  <si>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</si>
  <si>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</si>
  <si>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</si>
  <si>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</si>
  <si>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</si>
  <si>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</si>
  <si>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</si>
  <si>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</si>
  <si>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</si>
  <si>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</si>
  <si>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</si>
  <si>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</si>
  <si>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</si>
  <si>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</si>
  <si>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</si>
  <si>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</si>
  <si>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</si>
  <si>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</si>
  <si>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</si>
  <si>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</si>
  <si>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</si>
  <si>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</si>
  <si>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</si>
  <si>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</si>
  <si>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</si>
  <si>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</si>
  <si>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</si>
  <si>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</si>
  <si>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</si>
  <si>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</si>
  <si>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</si>
  <si>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</si>
  <si>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</si>
  <si>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</si>
  <si>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</si>
  <si>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</si>
  <si>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</si>
  <si>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</si>
  <si>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</si>
  <si>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</si>
  <si>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</si>
  <si>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</si>
  <si>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</si>
  <si>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</si>
  <si>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</si>
  <si>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</si>
  <si>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</si>
  <si>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</si>
  <si>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</si>
  <si>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</si>
  <si>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</si>
  <si>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</si>
  <si>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</si>
  <si>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</si>
  <si>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</si>
  <si>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</si>
  <si>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</si>
  <si>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</si>
  <si>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</si>
  <si>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</si>
  <si>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</si>
  <si>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</si>
  <si>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</si>
  <si>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</si>
  <si>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</si>
  <si>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</si>
  <si>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</si>
  <si>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</si>
  <si>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</si>
  <si>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</si>
  <si>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</si>
  <si>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</si>
  <si>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</si>
  <si>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</si>
  <si>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</si>
  <si>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</si>
  <si>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</si>
  <si>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</si>
  <si>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</si>
  <si>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</si>
  <si>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</si>
  <si>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</si>
  <si>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</si>
  <si>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</si>
  <si>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</si>
  <si>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</si>
  <si>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</si>
  <si>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</si>
  <si>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</si>
  <si>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</si>
  <si>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</si>
  <si>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</si>
  <si>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</si>
  <si>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</si>
  <si>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</si>
  <si>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</si>
  <si>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</si>
  <si>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</si>
  <si>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</si>
  <si>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</si>
  <si>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</si>
  <si>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</si>
  <si>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</si>
  <si>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</si>
  <si>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</si>
  <si>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</si>
  <si>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</si>
  <si>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</si>
  <si>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</si>
  <si>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</si>
  <si>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</si>
  <si>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</si>
  <si>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</si>
  <si>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</si>
  <si>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</si>
  <si>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</si>
  <si>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</si>
  <si>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</si>
  <si>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</si>
  <si>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</si>
  <si>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</si>
  <si>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</si>
  <si>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</si>
  <si>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</si>
  <si>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</si>
  <si>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</si>
  <si>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</si>
  <si>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</si>
  <si>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</si>
  <si>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</si>
  <si>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</si>
  <si>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</si>
  <si>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</si>
  <si>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</si>
  <si>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</si>
  <si>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</si>
  <si>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</si>
  <si>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</si>
  <si>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</si>
  <si>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</si>
  <si>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</si>
  <si>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</si>
  <si>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</si>
  <si>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</si>
  <si>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</si>
  <si>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</si>
  <si>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</si>
  <si>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</si>
  <si>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</si>
  <si>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</si>
  <si>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</si>
  <si>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</si>
  <si>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</si>
  <si>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</si>
  <si>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</si>
  <si>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</si>
  <si>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</si>
  <si>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</si>
  <si>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</si>
  <si>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</si>
  <si>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</si>
  <si>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</si>
  <si>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</si>
  <si>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</si>
  <si>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</si>
  <si>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</si>
  <si>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</si>
  <si>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</si>
  <si>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</si>
  <si>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</si>
  <si>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</si>
  <si>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</si>
  <si>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</si>
  <si>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</si>
  <si>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</si>
  <si>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</si>
  <si>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</si>
  <si>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</si>
  <si>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</si>
  <si>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</si>
  <si>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</si>
  <si>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</si>
  <si>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</si>
  <si>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</si>
  <si>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</si>
  <si>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</si>
  <si>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</si>
  <si>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</si>
  <si>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</si>
  <si>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</si>
  <si>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</si>
  <si>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</si>
  <si>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</si>
  <si>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</si>
  <si>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</si>
  <si>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</si>
  <si>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</si>
  <si>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</si>
  <si>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</si>
  <si>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</si>
  <si>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</si>
  <si>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</si>
  <si>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</si>
  <si>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</si>
  <si>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</si>
  <si>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</si>
  <si>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</si>
  <si>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</si>
  <si>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</si>
  <si>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</si>
  <si>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</si>
  <si>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</si>
  <si>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</si>
  <si>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</si>
  <si>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</si>
  <si>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</si>
  <si>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</si>
  <si>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</si>
  <si>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</si>
  <si>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</si>
  <si>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</si>
  <si>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</si>
  <si>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</si>
  <si>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</si>
  <si>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</si>
  <si>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</si>
  <si>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</si>
  <si>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</si>
  <si>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</si>
  <si>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</si>
  <si>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</si>
  <si>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</si>
  <si>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</si>
  <si>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</si>
  <si>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</si>
  <si>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</si>
  <si>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</si>
  <si>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</si>
  <si>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</si>
  <si>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</si>
  <si>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</si>
  <si>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</si>
  <si>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</si>
  <si>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</si>
  <si>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</si>
  <si>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</si>
  <si>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</si>
  <si>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</si>
  <si>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</si>
  <si>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</si>
  <si>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</si>
  <si>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</si>
  <si>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</si>
  <si>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</si>
  <si>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</si>
  <si>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</si>
  <si>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</si>
  <si>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</si>
  <si>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</si>
  <si>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</si>
  <si>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</si>
  <si>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</si>
  <si>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</si>
  <si>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</si>
  <si>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</si>
  <si>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</si>
  <si>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</si>
  <si>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</si>
  <si>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</si>
  <si>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</si>
  <si>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</si>
  <si>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</si>
  <si>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</si>
  <si>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</si>
  <si>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</si>
  <si>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</si>
  <si>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</si>
  <si>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</si>
  <si>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</si>
  <si>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</si>
  <si>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</si>
  <si>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</si>
  <si>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</si>
  <si>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</si>
  <si>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</si>
  <si>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</si>
  <si>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</si>
  <si>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</si>
  <si>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</si>
  <si>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</si>
  <si>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</si>
  <si>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</si>
  <si>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</si>
  <si>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</si>
  <si>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</si>
  <si>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</si>
  <si>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</si>
  <si>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</si>
  <si>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</si>
  <si>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</si>
  <si>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</si>
  <si>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</si>
  <si>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</si>
  <si>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</si>
  <si>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</si>
  <si>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</si>
  <si>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</si>
  <si>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</si>
  <si>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</si>
  <si>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</si>
  <si>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</si>
  <si>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</si>
  <si>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</si>
  <si>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</si>
  <si>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</si>
  <si>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</si>
  <si>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</si>
  <si>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</si>
  <si>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</si>
  <si>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</si>
  <si>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</si>
  <si>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</si>
  <si>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</si>
  <si>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</si>
  <si>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</si>
  <si>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</si>
  <si>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</si>
  <si>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</si>
  <si>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</si>
  <si>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</si>
  <si>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</si>
  <si>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</si>
  <si>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</si>
  <si>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</si>
  <si>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</si>
  <si>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</si>
  <si>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</si>
  <si>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</si>
  <si>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</si>
  <si>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</si>
  <si>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</si>
  <si>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</si>
  <si>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</si>
  <si>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</si>
  <si>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</si>
  <si>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</si>
  <si>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</si>
  <si>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</si>
  <si>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</si>
  <si>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</si>
  <si>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</si>
  <si>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</si>
  <si>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</si>
  <si>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</si>
  <si>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</si>
  <si>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</si>
  <si>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</si>
  <si>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</si>
  <si>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</si>
  <si>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</si>
  <si>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</si>
  <si>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</si>
  <si>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</si>
  <si>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</si>
  <si>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</si>
  <si>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</si>
  <si>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</si>
  <si>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</si>
  <si>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</si>
  <si>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</si>
  <si>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</si>
  <si>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</si>
  <si>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</si>
  <si>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</si>
  <si>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</si>
  <si>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</si>
  <si>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</si>
  <si>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</si>
  <si>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</si>
  <si>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</si>
  <si>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</si>
  <si>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</si>
  <si>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</si>
  <si>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</si>
  <si>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</si>
  <si>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</si>
  <si>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</si>
  <si>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</si>
  <si>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</si>
  <si>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</si>
  <si>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</si>
  <si>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</si>
  <si>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</si>
  <si>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</si>
  <si>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</si>
  <si>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</si>
  <si>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</si>
  <si>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</si>
  <si>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</si>
  <si>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</si>
  <si>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</si>
  <si>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</si>
  <si>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</si>
  <si>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</si>
  <si>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</si>
  <si>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</si>
  <si>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</si>
  <si>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</si>
  <si>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</si>
  <si>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</si>
  <si>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</si>
  <si>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</si>
  <si>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</si>
  <si>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</si>
  <si>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</si>
  <si>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</si>
  <si>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</si>
  <si>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</si>
  <si>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</si>
  <si>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</si>
  <si>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</si>
  <si>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</si>
  <si>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</si>
  <si>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</si>
  <si>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</si>
  <si>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</si>
  <si>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</si>
  <si>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</si>
  <si>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</si>
  <si>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</si>
  <si>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</si>
  <si>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</si>
  <si>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</si>
  <si>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</si>
  <si>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</si>
  <si>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</si>
  <si>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</si>
  <si>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</si>
  <si>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</si>
  <si>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</si>
  <si>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</si>
  <si>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</si>
  <si>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</si>
  <si>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</si>
  <si>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</si>
  <si>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</si>
  <si>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</si>
  <si>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</si>
  <si>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</si>
  <si>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</si>
  <si>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</si>
  <si>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</si>
  <si>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</si>
  <si>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</si>
  <si>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</si>
  <si>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</si>
  <si>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</si>
  <si>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</si>
  <si>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</si>
  <si>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</si>
  <si>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</si>
  <si>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</si>
  <si>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</si>
  <si>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</si>
  <si>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</si>
  <si>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</si>
  <si>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</si>
  <si>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</si>
  <si>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</si>
  <si>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</si>
  <si>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</si>
  <si>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</si>
  <si>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</si>
  <si>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</si>
  <si>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</si>
  <si>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</si>
  <si>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</si>
  <si>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</si>
  <si>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</si>
  <si>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</si>
  <si>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</si>
  <si>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</si>
  <si>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</si>
  <si>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</si>
  <si>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</si>
  <si>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</si>
  <si>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</si>
  <si>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</si>
  <si>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</si>
  <si>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</si>
  <si>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</si>
  <si>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</si>
  <si>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</si>
  <si>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</si>
  <si>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</si>
  <si>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</si>
  <si>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</si>
  <si>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</si>
  <si>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</si>
  <si>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</si>
  <si>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</si>
  <si>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</si>
  <si>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</si>
  <si>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</si>
  <si>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</si>
  <si>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</si>
  <si>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</si>
  <si>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</si>
  <si>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</si>
  <si>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</si>
  <si>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</si>
  <si>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</si>
  <si>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</si>
  <si>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</si>
  <si>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</si>
  <si>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</si>
  <si>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</si>
  <si>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</si>
  <si>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</si>
  <si>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</si>
  <si>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</si>
  <si>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</si>
  <si>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</si>
  <si>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</si>
  <si>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</si>
  <si>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</si>
  <si>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</si>
  <si>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</si>
  <si>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</si>
  <si>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</si>
  <si>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</si>
  <si>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</si>
  <si>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</si>
  <si>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</si>
  <si>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</si>
  <si>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</si>
  <si>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</si>
  <si>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</si>
  <si>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</si>
  <si>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</si>
  <si>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</si>
  <si>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</si>
  <si>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</si>
  <si>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</si>
  <si>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</si>
  <si>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</si>
  <si>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</si>
  <si>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</si>
  <si>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</si>
  <si>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</si>
  <si>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</si>
  <si>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</si>
  <si>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</si>
  <si>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</si>
  <si>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</si>
  <si>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</si>
  <si>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</si>
  <si>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</si>
  <si>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</si>
  <si>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</si>
  <si>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</si>
  <si>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</si>
  <si>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</si>
  <si>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</si>
  <si>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</si>
  <si>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</si>
  <si>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</si>
  <si>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</si>
  <si>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</si>
  <si>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</si>
  <si>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</si>
  <si>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</si>
  <si>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</si>
  <si>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</si>
  <si>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</si>
  <si>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</si>
  <si>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</si>
  <si>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</si>
  <si>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</si>
  <si>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</si>
  <si>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</si>
  <si>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</si>
  <si>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</si>
  <si>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</si>
  <si>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</si>
  <si>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</si>
  <si>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</si>
  <si>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</si>
  <si>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</si>
  <si>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</si>
  <si>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</si>
  <si>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</si>
  <si>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</si>
  <si>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</si>
  <si>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</si>
  <si>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</si>
  <si>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</si>
  <si>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</si>
  <si>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</si>
  <si>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</si>
  <si>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</si>
  <si>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</si>
  <si>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</si>
  <si>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</si>
  <si>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</si>
  <si>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</si>
  <si>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</si>
  <si>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</si>
  <si>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</si>
  <si>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</si>
  <si>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</si>
  <si>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</si>
  <si>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</si>
  <si>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</si>
  <si>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</si>
  <si>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</si>
  <si>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</si>
  <si>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</si>
  <si>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</si>
  <si>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</si>
  <si>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</si>
  <si>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</si>
  <si>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</si>
  <si>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</si>
  <si>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</si>
  <si>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</si>
  <si>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</si>
  <si>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</si>
  <si>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</si>
  <si>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</si>
  <si>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</si>
  <si>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</si>
  <si>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</si>
  <si>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</si>
  <si>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</si>
  <si>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</si>
  <si>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</si>
  <si>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</si>
  <si>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</si>
  <si>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</si>
  <si>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</si>
  <si>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</si>
  <si>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</si>
  <si>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</si>
  <si>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</si>
  <si>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</si>
  <si>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</si>
  <si>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</si>
  <si>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</si>
  <si>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</si>
  <si>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</si>
  <si>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</si>
  <si>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</si>
  <si>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</si>
  <si>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</si>
  <si>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</si>
  <si>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</si>
  <si>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</si>
  <si>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</si>
  <si>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</si>
  <si>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</si>
  <si>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</si>
  <si>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</si>
  <si>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</si>
  <si>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</si>
  <si>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</si>
  <si>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</si>
  <si>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</si>
  <si>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</si>
  <si>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</si>
  <si>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</si>
  <si>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</si>
  <si>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</si>
  <si>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</si>
  <si>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</si>
  <si>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</si>
  <si>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</si>
  <si>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</si>
  <si>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</si>
  <si>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</si>
  <si>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</si>
  <si>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</si>
  <si>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</si>
  <si>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</si>
  <si>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</si>
  <si>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</si>
  <si>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</si>
  <si>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</si>
  <si>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</si>
  <si>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</si>
  <si>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</si>
  <si>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</si>
  <si>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</si>
  <si>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</si>
  <si>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</si>
  <si>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</si>
  <si>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</si>
  <si>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</si>
  <si>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</si>
  <si>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</si>
  <si>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</si>
  <si>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</si>
  <si>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</si>
  <si>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</si>
  <si>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</si>
  <si>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</si>
  <si>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</si>
  <si>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</si>
  <si>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</si>
  <si>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</si>
  <si>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</si>
  <si>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</si>
  <si>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</si>
  <si>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</si>
  <si>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</si>
  <si>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</si>
  <si>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</si>
  <si>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</si>
  <si>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</si>
  <si>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</si>
  <si>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</si>
  <si>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</si>
  <si>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</si>
  <si>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</si>
  <si>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</si>
  <si>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</si>
  <si>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</si>
  <si>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</si>
  <si>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</si>
  <si>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</si>
  <si>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</si>
  <si>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</si>
  <si>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</si>
  <si>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</si>
  <si>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</si>
  <si>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</si>
  <si>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</si>
  <si>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</si>
  <si>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</si>
  <si>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</si>
  <si>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</si>
  <si>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</si>
  <si>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</si>
  <si>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</si>
  <si>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</si>
  <si>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</si>
  <si>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</si>
  <si>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</si>
  <si>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</si>
  <si>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</si>
  <si>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</si>
  <si>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</si>
  <si>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</si>
  <si>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</si>
  <si>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</si>
  <si>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</si>
  <si>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</si>
  <si>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</si>
  <si>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</si>
  <si>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</si>
  <si>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</si>
  <si>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</si>
  <si>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</si>
  <si>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</si>
  <si>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</si>
  <si>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</si>
  <si>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</si>
  <si>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</si>
  <si>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</si>
  <si>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</si>
  <si>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</si>
  <si>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</si>
  <si>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</si>
  <si>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</si>
  <si>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</si>
  <si>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</si>
  <si>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</si>
  <si>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</si>
  <si>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</si>
  <si>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</si>
  <si>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</si>
  <si>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</si>
  <si>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</si>
  <si>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</si>
  <si>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</si>
  <si>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</si>
  <si>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</si>
  <si>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</si>
  <si>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</si>
  <si>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</si>
  <si>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</si>
  <si>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</si>
  <si>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</si>
  <si>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</si>
  <si>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</si>
  <si>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</si>
  <si>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</si>
  <si>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</si>
  <si>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</si>
  <si>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</si>
  <si>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</si>
  <si>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</si>
  <si>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</si>
  <si>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</si>
  <si>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</si>
  <si>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</si>
  <si>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</si>
  <si>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</si>
  <si>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</si>
  <si>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</si>
  <si>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</si>
  <si>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</si>
  <si>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</si>
  <si>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</si>
  <si>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</si>
  <si>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</si>
  <si>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</si>
  <si>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</si>
  <si>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</si>
  <si>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</si>
  <si>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</si>
  <si>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</si>
  <si>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</si>
  <si>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</si>
  <si>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</si>
  <si>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</si>
  <si>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</si>
  <si>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</si>
  <si>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</si>
  <si>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</si>
  <si>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</si>
  <si>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</si>
  <si>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</si>
  <si>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</si>
  <si>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</si>
  <si>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</si>
  <si>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</si>
  <si>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</si>
  <si>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</si>
  <si>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</si>
  <si>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</si>
  <si>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</si>
  <si>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</si>
  <si>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</si>
  <si>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</si>
  <si>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</si>
  <si>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</si>
  <si>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</si>
  <si>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</si>
  <si>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</si>
  <si>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</si>
  <si>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</si>
  <si>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</si>
  <si>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</si>
  <si>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</si>
  <si>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</si>
  <si>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</si>
  <si>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</si>
  <si>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</si>
  <si>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</si>
  <si>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</si>
  <si>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</si>
  <si>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</si>
  <si>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</si>
  <si>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</si>
  <si>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</si>
  <si>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</si>
  <si>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</si>
  <si>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</si>
  <si>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</si>
  <si>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</si>
  <si>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</si>
  <si>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</si>
  <si>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</si>
  <si>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</si>
  <si>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</si>
  <si>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</si>
  <si>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</si>
  <si>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</si>
  <si>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</si>
  <si>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</si>
  <si>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</si>
  <si>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</si>
  <si>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</si>
  <si>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</si>
  <si>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</si>
  <si>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</si>
  <si>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</si>
  <si>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</si>
  <si>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</si>
  <si>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</si>
  <si>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</si>
  <si>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</si>
  <si>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</si>
  <si>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</si>
  <si>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</si>
  <si>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</si>
  <si>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</si>
  <si>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</si>
  <si>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</si>
  <si>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</si>
  <si>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</si>
  <si>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</si>
  <si>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</si>
  <si>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</si>
  <si>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</si>
  <si>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</si>
  <si>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</si>
  <si>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</si>
  <si>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</si>
  <si>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</si>
  <si>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</si>
  <si>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</si>
  <si>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</si>
  <si>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</si>
  <si>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</si>
  <si>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</si>
  <si>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</si>
  <si>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</si>
  <si>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</si>
  <si>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</si>
  <si>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</si>
  <si>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</si>
  <si>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</si>
  <si>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</si>
  <si>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</si>
  <si>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</si>
  <si>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</si>
  <si>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</si>
  <si>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</si>
  <si>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</si>
  <si>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</si>
  <si>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</si>
  <si>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</si>
  <si>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</si>
  <si>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</si>
  <si>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</si>
  <si>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</si>
  <si>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</si>
  <si>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</si>
  <si>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</si>
  <si>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</si>
  <si>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</si>
  <si>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</si>
  <si>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</si>
  <si>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</si>
  <si>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</si>
  <si>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</si>
  <si>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</si>
  <si>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</si>
  <si>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</si>
  <si>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</si>
  <si>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</si>
  <si>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</si>
  <si>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</si>
  <si>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</si>
  <si>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</si>
  <si>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</si>
  <si>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</si>
  <si>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</si>
  <si>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</si>
  <si>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</si>
  <si>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</si>
  <si>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</si>
  <si>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</si>
  <si>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</si>
  <si>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</si>
  <si>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</si>
  <si>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</si>
  <si>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</si>
  <si>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</si>
  <si>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</si>
  <si>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</si>
  <si>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</si>
  <si>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</si>
  <si>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</si>
  <si>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</si>
  <si>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</si>
  <si>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</si>
  <si>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</si>
  <si>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</si>
  <si>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</si>
  <si>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</si>
  <si>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</si>
  <si>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</si>
  <si>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</si>
  <si>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</si>
  <si>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</si>
  <si>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</si>
  <si>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</si>
  <si>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</si>
  <si>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</si>
  <si>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</si>
  <si>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</si>
  <si>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</si>
  <si>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</si>
  <si>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</si>
  <si>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</si>
  <si>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</si>
  <si>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</si>
  <si>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</si>
  <si>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</si>
  <si>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</si>
  <si>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</si>
  <si>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</si>
  <si>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</si>
  <si>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</si>
  <si>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</si>
  <si>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</si>
  <si>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</si>
  <si>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</si>
  <si>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</si>
  <si>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</si>
  <si>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</si>
  <si>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</si>
  <si>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</si>
  <si>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</si>
  <si>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</si>
  <si>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</si>
  <si>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</si>
  <si>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</si>
  <si>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</si>
  <si>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</si>
  <si>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</si>
  <si>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</si>
  <si>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</si>
  <si>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</si>
  <si>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</si>
  <si>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</si>
  <si>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</si>
  <si>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</si>
  <si>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</si>
  <si>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</si>
  <si>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</si>
  <si>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</si>
  <si>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</si>
  <si>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</si>
  <si>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</si>
  <si>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</si>
  <si>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</si>
  <si>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</si>
  <si>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</si>
  <si>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</si>
  <si>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</si>
  <si>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</si>
  <si>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</si>
  <si>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</si>
  <si>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</si>
  <si>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</si>
  <si>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</si>
  <si>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</si>
  <si>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</si>
  <si>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</si>
  <si>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</si>
  <si>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</si>
  <si>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</si>
  <si>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</si>
  <si>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</si>
  <si>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</si>
  <si>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</si>
  <si>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</si>
  <si>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</si>
  <si>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</si>
  <si>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</si>
  <si>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</si>
  <si>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</si>
  <si>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</si>
  <si>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</si>
  <si>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</si>
  <si>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</si>
  <si>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</si>
  <si>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</si>
  <si>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</si>
  <si>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</si>
  <si>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</si>
  <si>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</si>
  <si>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</si>
  <si>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</si>
  <si>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</si>
  <si>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</si>
  <si>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</si>
  <si>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</si>
  <si>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</si>
  <si>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</si>
  <si>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</si>
  <si>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</si>
  <si>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</si>
  <si>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</si>
  <si>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</si>
  <si>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</si>
  <si>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</si>
  <si>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</si>
  <si>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</si>
  <si>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</si>
  <si>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</si>
  <si>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</si>
  <si>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</si>
  <si>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</si>
  <si>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</si>
  <si>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</si>
  <si>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</si>
  <si>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</si>
  <si>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</si>
  <si>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</si>
  <si>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</si>
  <si>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</si>
  <si>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</si>
  <si>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</si>
  <si>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</si>
  <si>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</si>
  <si>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</si>
  <si>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</si>
  <si>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</si>
  <si>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</si>
  <si>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</si>
  <si>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</si>
  <si>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</si>
  <si>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</si>
  <si>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</si>
  <si>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</si>
  <si>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</si>
  <si>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</si>
  <si>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</si>
  <si>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</si>
  <si>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</si>
  <si>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</si>
  <si>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</si>
  <si>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</si>
  <si>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</si>
  <si>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</si>
  <si>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</si>
  <si>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</si>
  <si>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</si>
  <si>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</si>
  <si>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</si>
  <si>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</si>
  <si>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</si>
  <si>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</si>
  <si>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</si>
  <si>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</si>
  <si>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</si>
  <si>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</si>
  <si>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</si>
  <si>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</si>
  <si>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</si>
  <si>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</si>
  <si>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</si>
  <si>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</si>
  <si>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</si>
  <si>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</si>
  <si>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</si>
  <si>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</si>
  <si>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</si>
  <si>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</si>
  <si>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</si>
  <si>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</si>
  <si>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</si>
  <si>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</si>
  <si>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</si>
  <si>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</si>
  <si>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</si>
  <si>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</si>
  <si>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</si>
  <si>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</si>
  <si>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</si>
  <si>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</si>
  <si>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</si>
  <si>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</si>
  <si>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</si>
  <si>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</si>
  <si>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</si>
  <si>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</si>
  <si>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</si>
  <si>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</si>
  <si>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</si>
  <si>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</si>
  <si>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</si>
  <si>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</si>
  <si>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</si>
  <si>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</si>
  <si>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</si>
  <si>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</si>
  <si>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</si>
  <si>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</si>
  <si>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</si>
  <si>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</si>
  <si>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</si>
  <si>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</si>
  <si>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</si>
  <si>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</si>
  <si>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</si>
  <si>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</si>
  <si>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</si>
  <si>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</si>
  <si>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</si>
  <si>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</si>
  <si>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</si>
  <si>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</si>
  <si>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</si>
  <si>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</si>
  <si>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</si>
  <si>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</si>
  <si>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</si>
  <si>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</si>
  <si>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</si>
  <si>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</si>
  <si>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</si>
  <si>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</si>
  <si>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</si>
  <si>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</si>
  <si>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</si>
  <si>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</si>
  <si>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</si>
  <si>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</si>
  <si>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</si>
  <si>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</si>
  <si>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</si>
  <si>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</si>
  <si>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</si>
  <si>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</si>
  <si>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</si>
  <si>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</si>
  <si>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</si>
  <si>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</si>
  <si>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</si>
  <si>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</si>
  <si>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</si>
  <si>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</si>
  <si>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</si>
  <si>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</si>
  <si>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</si>
  <si>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</si>
  <si>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</si>
  <si>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</si>
  <si>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</si>
  <si>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</si>
  <si>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</si>
  <si>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</si>
  <si>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</si>
  <si>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</si>
  <si>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</si>
  <si>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</si>
  <si>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</si>
  <si>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</si>
  <si>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</si>
  <si>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</si>
  <si>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</si>
  <si>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</si>
  <si>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</si>
  <si>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</si>
  <si>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</si>
  <si>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</si>
  <si>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</si>
  <si>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</si>
  <si>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</si>
  <si>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</si>
  <si>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</si>
  <si>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</si>
  <si>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</si>
  <si>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</si>
  <si>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</si>
  <si>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</si>
  <si>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</si>
  <si>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</si>
  <si>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</si>
  <si>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</si>
  <si>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</si>
  <si>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</si>
  <si>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</si>
  <si>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</si>
  <si>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</si>
  <si>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</si>
  <si>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</si>
  <si>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</si>
  <si>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</si>
  <si>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</si>
  <si>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</si>
  <si>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</si>
  <si>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</si>
  <si>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</si>
  <si>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</si>
  <si>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</si>
  <si>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</si>
  <si>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</si>
  <si>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</si>
  <si>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</si>
  <si>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</si>
  <si>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</si>
  <si>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</si>
  <si>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</si>
  <si>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</si>
  <si>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</si>
  <si>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</si>
  <si>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</si>
  <si>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</si>
  <si>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</si>
  <si>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</si>
  <si>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</si>
  <si>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</si>
  <si>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</si>
  <si>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</si>
  <si>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</si>
  <si>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</si>
  <si>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</si>
  <si>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</si>
  <si>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</si>
  <si>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</si>
  <si>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</si>
  <si>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</si>
  <si>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</si>
  <si>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</si>
  <si>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</si>
  <si>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</si>
  <si>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</si>
  <si>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</si>
  <si>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</si>
  <si>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</si>
  <si>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</si>
  <si>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</si>
  <si>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</si>
  <si>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</si>
  <si>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</si>
  <si>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</si>
  <si>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</si>
  <si>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</si>
  <si>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</si>
  <si>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</si>
  <si>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</si>
  <si>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</si>
  <si>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</si>
  <si>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</si>
  <si>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</si>
  <si>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</si>
  <si>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</si>
  <si>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</si>
  <si>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</si>
  <si>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</si>
  <si>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</si>
  <si>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</si>
  <si>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</si>
  <si>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</si>
  <si>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</si>
  <si>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</si>
  <si>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</si>
  <si>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</si>
  <si>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</si>
  <si>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</si>
  <si>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</si>
  <si>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</si>
  <si>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</si>
  <si>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</si>
  <si>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</si>
  <si>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</si>
  <si>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</si>
  <si>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</si>
  <si>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</si>
  <si>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</si>
  <si>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</si>
  <si>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</si>
  <si>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</si>
  <si>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</si>
  <si>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</si>
  <si>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</si>
  <si>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</si>
  <si>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</si>
  <si>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</si>
  <si>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</si>
  <si>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</si>
  <si>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</si>
  <si>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</si>
  <si>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</si>
  <si>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</si>
  <si>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</si>
  <si>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</si>
  <si>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</si>
  <si>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</si>
  <si>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</si>
  <si>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</si>
  <si>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</si>
  <si>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</si>
  <si>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</si>
  <si>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</si>
  <si>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</si>
  <si>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</si>
  <si>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</si>
  <si>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</si>
  <si>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</si>
  <si>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</si>
  <si>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</si>
  <si>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</si>
  <si>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</si>
  <si>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</si>
  <si>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</si>
  <si>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</si>
  <si>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</si>
  <si>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</si>
  <si>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</si>
  <si>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</si>
  <si>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</si>
  <si>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</si>
  <si>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</si>
  <si>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</si>
  <si>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</si>
  <si>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</si>
  <si>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</si>
  <si>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</si>
  <si>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</si>
  <si>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</si>
  <si>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</si>
  <si>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</si>
  <si>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</si>
  <si>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</si>
  <si>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</si>
  <si>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</si>
  <si>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</si>
  <si>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</si>
  <si>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</si>
  <si>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</si>
  <si>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</si>
  <si>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</si>
  <si>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</si>
  <si>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</si>
  <si>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</si>
  <si>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</si>
  <si>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</si>
  <si>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</si>
  <si>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</si>
  <si>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</si>
  <si>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</si>
  <si>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</si>
  <si>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</si>
  <si>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</si>
  <si>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</si>
  <si>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</si>
  <si>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</si>
  <si>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</si>
  <si>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</si>
  <si>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</si>
  <si>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</si>
  <si>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</si>
  <si>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</si>
  <si>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</si>
  <si>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</si>
  <si>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</si>
  <si>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</si>
  <si>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</si>
  <si>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</si>
  <si>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</si>
  <si>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</si>
  <si>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</si>
  <si>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</si>
  <si>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</si>
  <si>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</si>
  <si>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</si>
  <si>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</si>
  <si>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</si>
  <si>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</si>
  <si>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</si>
  <si>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</si>
  <si>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</si>
  <si>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</si>
  <si>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</si>
  <si>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</si>
  <si>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</si>
  <si>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</si>
  <si>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</si>
  <si>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</si>
  <si>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</si>
  <si>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</si>
  <si>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</si>
  <si>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</si>
  <si>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</si>
  <si>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</si>
  <si>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</si>
  <si>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</si>
  <si>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</si>
  <si>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</si>
  <si>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</si>
  <si>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</si>
  <si>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</si>
  <si>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</si>
  <si>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</si>
  <si>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</si>
  <si>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</si>
  <si>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</si>
  <si>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</si>
  <si>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</si>
  <si>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</si>
  <si>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</si>
  <si>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</si>
  <si>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</si>
  <si>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</si>
  <si>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</si>
  <si>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</si>
  <si>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</si>
  <si>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</si>
  <si>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</si>
  <si>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</si>
  <si>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</si>
  <si>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</si>
  <si>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</si>
  <si>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</si>
  <si>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</si>
  <si>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</si>
  <si>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</si>
  <si>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</si>
  <si>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</si>
  <si>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</si>
  <si>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</si>
  <si>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</si>
  <si>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</si>
  <si>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</si>
  <si>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</si>
  <si>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</si>
  <si>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</si>
  <si>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</si>
  <si>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</si>
  <si>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</si>
  <si>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</si>
  <si>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</si>
  <si>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</si>
  <si>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</si>
  <si>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</si>
  <si>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</si>
  <si>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</si>
  <si>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</si>
  <si>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</si>
  <si>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</si>
  <si>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</si>
  <si>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</si>
  <si>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</si>
  <si>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</si>
  <si>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</si>
  <si>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</si>
  <si>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</si>
  <si>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</si>
  <si>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</si>
  <si>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</si>
  <si>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</si>
  <si>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</si>
  <si>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</si>
  <si>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</si>
  <si>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</si>
  <si>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</si>
  <si>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</si>
  <si>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</si>
  <si>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</si>
  <si>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</si>
  <si>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</si>
  <si>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</si>
  <si>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</si>
  <si>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</si>
  <si>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</si>
  <si>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</si>
  <si>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</si>
  <si>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</si>
  <si>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</si>
  <si>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</si>
  <si>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</si>
  <si>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</si>
  <si>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</si>
  <si>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</si>
  <si>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</si>
  <si>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</si>
  <si>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</si>
  <si>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</si>
  <si>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</si>
  <si>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</si>
  <si>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</si>
  <si>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</si>
  <si>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</si>
  <si>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</si>
  <si>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</si>
  <si>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</si>
  <si>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</si>
  <si>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</si>
  <si>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</si>
  <si>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</si>
  <si>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</si>
  <si>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</si>
  <si>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</si>
  <si>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</si>
  <si>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</si>
  <si>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</si>
  <si>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</si>
  <si>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</si>
  <si>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</si>
  <si>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</si>
  <si>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</si>
  <si>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</si>
  <si>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</si>
  <si>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</si>
  <si>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</si>
  <si>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</si>
  <si>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</si>
  <si>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</si>
  <si>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</si>
  <si>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</si>
  <si>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</si>
  <si>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</si>
  <si>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</si>
  <si>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</si>
  <si>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</si>
  <si>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</si>
  <si>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</si>
  <si>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</si>
  <si>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</si>
  <si>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</si>
  <si>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</si>
  <si>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</si>
  <si>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</si>
  <si>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</si>
  <si>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</si>
  <si>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</si>
  <si>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</si>
  <si>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</si>
  <si>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</si>
  <si>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</si>
  <si>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</si>
  <si>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</si>
  <si>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</si>
  <si>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</si>
  <si>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</si>
  <si>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</si>
  <si>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</si>
  <si>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</si>
  <si>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</si>
  <si>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</si>
  <si>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</si>
  <si>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</si>
  <si>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</si>
  <si>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</si>
  <si>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</si>
  <si>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</si>
  <si>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</si>
  <si>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</si>
  <si>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</si>
  <si>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</si>
  <si>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</si>
  <si>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</si>
  <si>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</si>
  <si>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</si>
  <si>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</si>
  <si>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</si>
  <si>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</si>
  <si>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</si>
  <si>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</si>
  <si>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</si>
  <si>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</si>
  <si>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</si>
  <si>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</si>
  <si>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</si>
  <si>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</si>
  <si>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</si>
  <si>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</si>
  <si>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</si>
  <si>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</si>
  <si>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</si>
  <si>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</si>
  <si>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</si>
  <si>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</si>
  <si>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</si>
  <si>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</si>
  <si>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</si>
  <si>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</si>
  <si>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</si>
  <si>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</si>
  <si>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</si>
  <si>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</si>
  <si>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</si>
  <si>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</si>
  <si>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</si>
  <si>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</si>
  <si>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</si>
  <si>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</si>
  <si>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</si>
  <si>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</si>
  <si>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</si>
  <si>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</si>
  <si>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</si>
  <si>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</si>
  <si>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</si>
  <si>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</si>
  <si>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</si>
  <si>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</si>
  <si>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</si>
  <si>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</si>
  <si>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</si>
  <si>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</si>
  <si>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</si>
  <si>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</si>
  <si>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</si>
  <si>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</si>
  <si>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</si>
  <si>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</si>
  <si>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</si>
  <si>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</si>
  <si>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</si>
  <si>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</si>
  <si>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</si>
  <si>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</si>
  <si>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</si>
  <si>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</si>
  <si>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</si>
  <si>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</si>
  <si>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</si>
  <si>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</si>
  <si>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</si>
  <si>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</si>
  <si>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</si>
  <si>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</si>
  <si>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</si>
  <si>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</si>
  <si>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</si>
  <si>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</si>
  <si>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</si>
  <si>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</si>
  <si>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</si>
  <si>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</si>
  <si>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</si>
  <si>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</si>
  <si>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</si>
  <si>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</si>
  <si>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</si>
  <si>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</si>
  <si>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</si>
  <si>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</si>
  <si>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</si>
  <si>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</si>
  <si>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</si>
  <si>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</si>
  <si>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</si>
  <si>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</si>
  <si>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</si>
  <si>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</si>
  <si>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</si>
  <si>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</si>
  <si>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</si>
  <si>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</si>
  <si>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</si>
  <si>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</si>
  <si>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</si>
  <si>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</si>
  <si>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</si>
  <si>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</si>
  <si>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</si>
  <si>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</si>
  <si>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</si>
  <si>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</si>
  <si>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</si>
  <si>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</si>
  <si>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</si>
  <si>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</si>
  <si>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</si>
  <si>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</si>
  <si>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</si>
  <si>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</si>
  <si>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</si>
  <si>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</si>
  <si>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</si>
  <si>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</si>
  <si>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</si>
  <si>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</si>
  <si>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</si>
  <si>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</si>
  <si>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</si>
  <si>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</si>
  <si>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</si>
  <si>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</si>
  <si>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</si>
  <si>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</si>
  <si>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</si>
  <si>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</si>
  <si>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</si>
  <si>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</si>
  <si>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</si>
  <si>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</si>
  <si>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</si>
  <si>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</si>
  <si>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</si>
  <si>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</si>
  <si>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</si>
  <si>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</si>
  <si>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</si>
  <si>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</si>
  <si>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</si>
  <si>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</si>
  <si>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</si>
  <si>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</si>
  <si>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</si>
  <si>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</si>
  <si>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</si>
  <si>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</si>
  <si>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</si>
  <si>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</si>
  <si>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</si>
  <si>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</si>
  <si>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</si>
  <si>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</si>
  <si>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</si>
  <si>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</si>
  <si>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</si>
  <si>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</si>
  <si>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</si>
  <si>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</si>
  <si>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</si>
  <si>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</si>
  <si>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</si>
  <si>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</si>
  <si>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</si>
  <si>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</si>
  <si>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</si>
  <si>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</si>
  <si>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</si>
  <si>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</si>
  <si>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</si>
  <si>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</si>
  <si>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</si>
  <si>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</si>
  <si>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</si>
  <si>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</si>
  <si>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</si>
  <si>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</si>
  <si>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</si>
  <si>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</si>
  <si>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</si>
  <si>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</si>
  <si>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</si>
  <si>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</si>
  <si>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</si>
  <si>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</si>
  <si>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</si>
  <si>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</si>
  <si>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</si>
  <si>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</si>
  <si>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</si>
  <si>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</si>
  <si>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</si>
  <si>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</si>
  <si>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</si>
  <si>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</si>
  <si>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</si>
  <si>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</si>
  <si>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</si>
  <si>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</si>
  <si>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</si>
  <si>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</si>
  <si>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</si>
  <si>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</si>
  <si>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</si>
  <si>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</si>
  <si>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</si>
  <si>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</si>
  <si>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</si>
  <si>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</si>
  <si>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</si>
  <si>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</si>
  <si>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</si>
  <si>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</si>
  <si>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</si>
  <si>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</si>
  <si>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</si>
  <si>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</si>
  <si>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</si>
  <si>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</si>
  <si>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</si>
  <si>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</si>
  <si>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</si>
  <si>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</si>
  <si>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</si>
  <si>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</si>
  <si>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</si>
  <si>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</si>
  <si>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</si>
  <si>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</si>
  <si>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</si>
  <si>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</si>
  <si>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</si>
  <si>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</si>
  <si>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</si>
  <si>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</si>
  <si>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</si>
  <si>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</si>
  <si>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</si>
  <si>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</si>
  <si>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</si>
  <si>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</si>
  <si>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</si>
  <si>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</si>
  <si>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</si>
  <si>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</si>
  <si>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</si>
  <si>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</si>
  <si>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</si>
  <si>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</si>
  <si>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</si>
  <si>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</si>
  <si>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</si>
  <si>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</si>
  <si>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</si>
  <si>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</si>
  <si>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</si>
  <si>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</si>
  <si>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</si>
  <si>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</si>
  <si>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</si>
  <si>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</si>
  <si>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</si>
  <si>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</si>
  <si>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</si>
  <si>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</si>
  <si>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</si>
  <si>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</si>
  <si>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</si>
  <si>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</si>
  <si>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</si>
  <si>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</si>
  <si>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</si>
  <si>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</si>
  <si>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</si>
  <si>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</si>
  <si>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</si>
  <si>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</si>
  <si>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</si>
  <si>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</si>
  <si>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</si>
  <si>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</si>
  <si>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</si>
  <si>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</si>
  <si>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</si>
  <si>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</si>
  <si>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</si>
  <si>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</si>
  <si>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</si>
  <si>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</si>
  <si>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</si>
  <si>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</si>
  <si>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</si>
  <si>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</si>
  <si>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</si>
  <si>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</si>
  <si>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</si>
  <si>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</si>
  <si>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</si>
  <si>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</si>
  <si>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</si>
  <si>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</si>
  <si>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</si>
  <si>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</si>
  <si>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</si>
  <si>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</si>
  <si>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</si>
  <si>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</si>
  <si>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</si>
  <si>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</si>
  <si>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</si>
  <si>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</si>
  <si>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</si>
  <si>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</si>
  <si>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</si>
  <si>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</si>
  <si>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</si>
  <si>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</si>
  <si>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</si>
  <si>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</si>
  <si>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</si>
  <si>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</si>
  <si>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</si>
  <si>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</si>
  <si>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</si>
  <si>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</si>
  <si>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</si>
  <si>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</si>
  <si>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</si>
  <si>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</si>
  <si>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</si>
  <si>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</si>
  <si>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</si>
  <si>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</si>
  <si>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</si>
  <si>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</si>
  <si>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</si>
  <si>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</si>
  <si>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</si>
  <si>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</si>
  <si>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</si>
  <si>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</si>
  <si>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</si>
  <si>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</si>
  <si>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</si>
  <si>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</si>
  <si>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</si>
  <si>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</si>
  <si>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</si>
  <si>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</si>
  <si>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</si>
  <si>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</si>
  <si>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</si>
  <si>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</si>
  <si>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</si>
  <si>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</si>
  <si>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</si>
  <si>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</si>
  <si>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</si>
  <si>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</si>
  <si>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</si>
  <si>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</si>
  <si>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</si>
  <si>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</si>
  <si>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</si>
  <si>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</si>
  <si>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</si>
  <si>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</si>
  <si>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</si>
  <si>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</si>
  <si>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</si>
  <si>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</si>
  <si>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</si>
  <si>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</si>
  <si>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</si>
  <si>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</si>
  <si>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</si>
  <si>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</si>
  <si>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</si>
  <si>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</si>
  <si>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</si>
  <si>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</si>
  <si>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</si>
  <si>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</si>
  <si>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</si>
  <si>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</si>
  <si>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</si>
  <si>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</si>
  <si>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</si>
  <si>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</si>
  <si>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</si>
  <si>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</si>
  <si>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</si>
  <si>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</si>
  <si>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</si>
  <si>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</si>
  <si>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</si>
  <si>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</si>
  <si>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</si>
  <si>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</si>
  <si>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</si>
  <si>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</si>
  <si>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</si>
  <si>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</si>
  <si>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</si>
  <si>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</si>
  <si>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</si>
  <si>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</si>
  <si>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</si>
  <si>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</si>
  <si>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</si>
  <si>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</si>
  <si>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</si>
  <si>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</si>
  <si>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</si>
  <si>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</si>
  <si>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</si>
  <si>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</si>
  <si>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</si>
  <si>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</si>
  <si>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</si>
  <si>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</si>
  <si>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</si>
  <si>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</si>
  <si>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</si>
  <si>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</si>
  <si>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</si>
  <si>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</si>
  <si>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</si>
  <si>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</si>
  <si>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</si>
  <si>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</si>
  <si>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</si>
  <si>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</si>
  <si>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</si>
  <si>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</si>
  <si>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</si>
  <si>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</si>
  <si>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</si>
  <si>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</si>
  <si>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</si>
  <si>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</si>
  <si>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</si>
  <si>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</si>
  <si>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</si>
  <si>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</si>
  <si>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</si>
  <si>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</si>
  <si>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</si>
  <si>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</si>
  <si>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</si>
  <si>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</si>
  <si>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</si>
  <si>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</si>
  <si>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</si>
  <si>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</si>
  <si>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</si>
  <si>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</si>
  <si>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</si>
  <si>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</si>
  <si>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</si>
  <si>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</si>
  <si>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</si>
  <si>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</si>
  <si>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</si>
  <si>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</si>
  <si>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</si>
  <si>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</si>
  <si>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</si>
  <si>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</si>
  <si>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</si>
  <si>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</si>
  <si>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</si>
  <si>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</si>
  <si>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</si>
  <si>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</si>
  <si>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</si>
  <si>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</si>
  <si>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</si>
  <si>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</si>
  <si>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</si>
  <si>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</si>
  <si>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</si>
  <si>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</si>
  <si>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</si>
  <si>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</si>
  <si>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</si>
  <si>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</si>
  <si>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</si>
  <si>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</si>
  <si>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</si>
  <si>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</si>
  <si>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</si>
  <si>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</si>
  <si>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</si>
  <si>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</si>
  <si>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</si>
  <si>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</si>
  <si>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</si>
  <si>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</si>
  <si>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</si>
  <si>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</si>
  <si>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</si>
  <si>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</si>
  <si>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</si>
  <si>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</si>
  <si>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</si>
  <si>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</si>
  <si>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</si>
  <si>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</si>
  <si>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</si>
  <si>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</si>
  <si>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</si>
  <si>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</si>
  <si>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</si>
  <si>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</si>
  <si>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</si>
  <si>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</si>
  <si>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</si>
  <si>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</si>
  <si>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</si>
  <si>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</si>
  <si>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</si>
  <si>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</si>
  <si>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</si>
  <si>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</si>
  <si>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</si>
  <si>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</si>
  <si>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</si>
  <si>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</si>
  <si>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</si>
  <si>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</si>
  <si>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</si>
  <si>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</si>
  <si>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</si>
  <si>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</si>
  <si>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</si>
  <si>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</si>
  <si>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</si>
  <si>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</si>
  <si>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</si>
  <si>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</si>
  <si>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</si>
  <si>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</si>
  <si>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</si>
  <si>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</si>
  <si>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</si>
  <si>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</si>
  <si>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</si>
  <si>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</si>
  <si>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</si>
  <si>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</si>
  <si>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</si>
  <si>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</si>
  <si>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</si>
  <si>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</si>
  <si>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</si>
  <si>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</si>
  <si>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</si>
  <si>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</si>
  <si>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</si>
  <si>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</si>
  <si>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</si>
  <si>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</si>
  <si>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</si>
  <si>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</si>
  <si>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</si>
  <si>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</si>
  <si>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</si>
  <si>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</si>
  <si>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</si>
  <si>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</si>
  <si>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</si>
  <si>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</si>
  <si>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</si>
  <si>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</si>
  <si>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</si>
  <si>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</si>
  <si>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</si>
  <si>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</si>
  <si>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</si>
  <si>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</si>
  <si>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</si>
  <si>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</si>
  <si>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</si>
  <si>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</si>
  <si>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</si>
  <si>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</si>
  <si>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</si>
  <si>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</si>
  <si>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</si>
  <si>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</si>
  <si>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</si>
  <si>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</si>
  <si>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</si>
  <si>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</si>
  <si>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</si>
  <si>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</si>
  <si>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</si>
  <si>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</si>
  <si>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</si>
  <si>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</si>
  <si>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</si>
  <si>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</si>
  <si>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</si>
  <si>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</si>
  <si>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</si>
  <si>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</si>
  <si>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</si>
  <si>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</si>
  <si>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</si>
  <si>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</si>
  <si>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</si>
  <si>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</si>
  <si>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</si>
  <si>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</si>
  <si>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</si>
  <si>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</si>
  <si>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</si>
  <si>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</si>
  <si>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</si>
  <si>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</si>
  <si>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</si>
  <si>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</si>
  <si>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</si>
  <si>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</si>
  <si>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</si>
  <si>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</si>
  <si>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</si>
  <si>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</si>
  <si>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</si>
  <si>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</si>
  <si>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</si>
  <si>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</si>
  <si>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</si>
  <si>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</si>
  <si>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</si>
  <si>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</si>
  <si>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</si>
  <si>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</si>
  <si>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</si>
  <si>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</si>
  <si>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</si>
  <si>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</si>
  <si>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</si>
  <si>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</si>
  <si>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</si>
  <si>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</si>
  <si>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</si>
  <si>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</si>
  <si>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</si>
  <si>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</si>
  <si>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</si>
  <si>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</si>
  <si>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</si>
  <si>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</si>
  <si>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</si>
  <si>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</si>
  <si>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</si>
  <si>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</si>
  <si>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</si>
  <si>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</si>
  <si>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</si>
  <si>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</si>
  <si>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</si>
  <si>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</si>
  <si>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</si>
  <si>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</si>
  <si>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</si>
  <si>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</si>
  <si>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</si>
  <si>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</si>
  <si>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</si>
  <si>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</si>
  <si>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</si>
  <si>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</si>
  <si>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</si>
  <si>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</si>
  <si>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</si>
  <si>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</si>
  <si>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</si>
  <si>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</si>
  <si>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</si>
  <si>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</si>
  <si>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</si>
  <si>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</si>
  <si>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</si>
  <si>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</si>
  <si>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</si>
  <si>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</si>
  <si>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</si>
  <si>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</si>
  <si>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</si>
  <si>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</si>
  <si>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</si>
  <si>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</si>
  <si>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</si>
  <si>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</si>
  <si>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</si>
  <si>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</si>
  <si>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</si>
  <si>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</si>
  <si>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</si>
  <si>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</si>
  <si>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</si>
  <si>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</si>
  <si>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</si>
  <si>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</si>
  <si>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</si>
  <si>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</si>
  <si>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</si>
  <si>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</si>
  <si>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</si>
  <si>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</si>
  <si>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</si>
  <si>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</si>
  <si>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</si>
  <si>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</si>
  <si>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</si>
  <si>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</si>
  <si>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</si>
  <si>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</si>
  <si>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</si>
  <si>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</si>
  <si>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</si>
  <si>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</si>
  <si>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</si>
  <si>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</si>
  <si>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</si>
  <si>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</si>
  <si>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</si>
  <si>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</si>
  <si>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</si>
  <si>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</si>
  <si>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</si>
  <si>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</si>
  <si>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</si>
  <si>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</si>
  <si>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</si>
  <si>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</si>
  <si>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</si>
  <si>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</si>
  <si>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</si>
  <si>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</si>
  <si>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</si>
  <si>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</si>
  <si>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</si>
  <si>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</si>
  <si>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</si>
  <si>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</si>
  <si>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</si>
  <si>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</si>
  <si>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</si>
  <si>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</si>
  <si>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</si>
  <si>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</si>
  <si>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</si>
  <si>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</si>
  <si>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</si>
  <si>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</si>
  <si>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</si>
  <si>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</si>
  <si>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</si>
  <si>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</si>
  <si>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</si>
  <si>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</si>
  <si>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</si>
  <si>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</si>
  <si>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</si>
  <si>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</si>
  <si>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</si>
  <si>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</si>
  <si>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</si>
  <si>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</si>
  <si>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</si>
  <si>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</si>
  <si>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</si>
  <si>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</si>
  <si>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</si>
  <si>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</si>
  <si>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</si>
  <si>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</si>
  <si>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</si>
  <si>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</si>
  <si>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</si>
  <si>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</si>
  <si>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</si>
  <si>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</si>
  <si>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</si>
  <si>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</si>
  <si>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</si>
  <si>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</si>
  <si>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</si>
  <si>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</si>
  <si>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</si>
  <si>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</si>
  <si>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</si>
  <si>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</si>
  <si>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</si>
  <si>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</si>
  <si>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</si>
  <si>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</si>
  <si>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</si>
  <si>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</si>
  <si>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</si>
  <si>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</si>
  <si>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</si>
  <si>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</si>
  <si>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</si>
  <si>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</si>
  <si>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</si>
  <si>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</si>
  <si>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</si>
  <si>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</si>
  <si>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</si>
  <si>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</si>
  <si>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</si>
  <si>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</si>
  <si>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</si>
  <si>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</si>
  <si>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</si>
  <si>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</si>
  <si>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</si>
  <si>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</si>
  <si>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</si>
  <si>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</si>
  <si>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</si>
  <si>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</si>
  <si>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</si>
  <si>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</si>
  <si>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</si>
  <si>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</si>
  <si>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</si>
  <si>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</si>
  <si>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</si>
  <si>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</si>
  <si>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</si>
  <si>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</si>
  <si>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</si>
  <si>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</si>
  <si>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</si>
  <si>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</si>
  <si>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</si>
  <si>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</si>
  <si>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</si>
  <si>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</si>
  <si>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</si>
  <si>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</si>
  <si>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</si>
  <si>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</si>
  <si>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</si>
  <si>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</si>
  <si>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</si>
  <si>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</si>
  <si>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</si>
  <si>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</si>
  <si>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</si>
  <si>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</si>
  <si>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</si>
  <si>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</si>
  <si>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</si>
  <si>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</si>
  <si>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</si>
  <si>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</si>
  <si>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</si>
  <si>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</si>
  <si>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</si>
  <si>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</si>
  <si>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</si>
  <si>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</si>
  <si>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</si>
  <si>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</si>
  <si>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</si>
  <si>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</si>
  <si>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</si>
  <si>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</si>
  <si>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</si>
  <si>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</si>
  <si>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</si>
  <si>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</si>
  <si>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</si>
  <si>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</si>
  <si>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</si>
  <si>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</si>
  <si>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</si>
  <si>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</si>
  <si>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</si>
  <si>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</si>
  <si>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</si>
  <si>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</si>
  <si>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</si>
  <si>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</si>
  <si>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</si>
  <si>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</si>
  <si>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</si>
  <si>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</si>
  <si>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</si>
  <si>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</si>
  <si>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</si>
  <si>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</si>
  <si>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</si>
  <si>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</si>
  <si>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</si>
  <si>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</si>
  <si>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</si>
  <si>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</si>
  <si>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</si>
  <si>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</si>
  <si>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</si>
  <si>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</si>
  <si>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</si>
  <si>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</si>
  <si>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</si>
  <si>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</si>
  <si>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</si>
  <si>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</si>
  <si>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</si>
  <si>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</si>
  <si>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</si>
  <si>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</si>
  <si>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</si>
  <si>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</si>
  <si>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</si>
  <si>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</si>
  <si>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</si>
  <si>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</si>
  <si>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</si>
  <si>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</si>
  <si>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</si>
  <si>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</si>
  <si>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</si>
  <si>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</si>
  <si>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</si>
  <si>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</si>
  <si>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</si>
  <si>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</si>
  <si>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</si>
  <si>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</si>
  <si>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</si>
  <si>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</si>
  <si>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</si>
  <si>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</si>
  <si>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</si>
  <si>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</si>
  <si>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</si>
  <si>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</si>
  <si>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</si>
  <si>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</si>
  <si>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</si>
  <si>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</si>
  <si>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</si>
  <si>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</si>
  <si>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</si>
  <si>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</si>
  <si>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</si>
  <si>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</si>
  <si>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</si>
  <si>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</si>
  <si>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</si>
  <si>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</si>
  <si>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</si>
  <si>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</si>
  <si>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</si>
  <si>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</si>
  <si>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</si>
  <si>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</si>
  <si>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</si>
  <si>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</si>
  <si>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</si>
  <si>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</si>
  <si>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</si>
  <si>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</si>
  <si>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</si>
  <si>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</si>
  <si>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</si>
  <si>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</si>
  <si>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</si>
  <si>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</si>
  <si>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</si>
  <si>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</si>
  <si>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</si>
  <si>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</si>
  <si>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</si>
  <si>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</si>
  <si>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</si>
  <si>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</si>
  <si>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</si>
  <si>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</si>
  <si>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</si>
  <si>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</si>
  <si>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</si>
  <si>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</si>
  <si>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</si>
  <si>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</si>
  <si>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</si>
  <si>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</si>
  <si>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</si>
  <si>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</si>
  <si>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</si>
  <si>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</si>
  <si>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</si>
  <si>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</si>
  <si>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</si>
  <si>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</si>
  <si>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</si>
  <si>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</si>
  <si>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</si>
  <si>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</si>
  <si>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</si>
  <si>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</si>
  <si>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</si>
  <si>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</si>
  <si>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</si>
  <si>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</si>
  <si>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</si>
  <si>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</si>
  <si>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</si>
  <si>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</si>
  <si>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</si>
  <si>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</si>
  <si>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</si>
  <si>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</si>
  <si>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</si>
  <si>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</si>
  <si>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</si>
  <si>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</si>
  <si>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</si>
  <si>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</si>
  <si>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</si>
  <si>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</si>
  <si>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</si>
  <si>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</si>
  <si>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</si>
  <si>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</si>
  <si>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</si>
  <si>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</si>
  <si>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</si>
  <si>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</si>
  <si>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</si>
  <si>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</si>
  <si>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</si>
  <si>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</si>
  <si>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</si>
  <si>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</si>
  <si>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</si>
  <si>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</si>
  <si>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</si>
  <si>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</si>
  <si>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</si>
  <si>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</si>
  <si>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</si>
  <si>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</si>
  <si>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</si>
  <si>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</si>
  <si>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</si>
  <si>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</si>
  <si>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</si>
  <si>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</si>
  <si>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</si>
  <si>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</si>
  <si>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</si>
  <si>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</si>
  <si>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</si>
  <si>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</si>
  <si>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</si>
  <si>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</si>
  <si>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</si>
  <si>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</si>
  <si>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</si>
  <si>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</si>
  <si>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</si>
  <si>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</si>
  <si>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</si>
  <si>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</si>
  <si>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</si>
  <si>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</si>
  <si>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</si>
  <si>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</si>
  <si>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</si>
  <si>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</si>
  <si>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</si>
  <si>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</si>
  <si>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</si>
  <si>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</si>
  <si>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</si>
  <si>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</si>
  <si>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</si>
  <si>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</si>
  <si>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</si>
  <si>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</si>
  <si>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</si>
  <si>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</si>
  <si>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</si>
  <si>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</si>
  <si>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</si>
  <si>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</si>
  <si>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</si>
  <si>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</si>
  <si>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</si>
  <si>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</si>
  <si>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</si>
  <si>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</si>
  <si>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</si>
  <si>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</si>
  <si>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</si>
  <si>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</si>
  <si>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</si>
  <si>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</si>
  <si>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</si>
  <si>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</si>
  <si>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</si>
  <si>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</si>
  <si>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</si>
  <si>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</si>
  <si>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</si>
  <si>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</si>
  <si>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</si>
  <si>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</si>
  <si>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</si>
  <si>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</si>
  <si>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</si>
  <si>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</si>
  <si>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</si>
  <si>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</si>
  <si>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</si>
  <si>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</si>
  <si>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</si>
  <si>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</si>
  <si>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</si>
  <si>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</si>
  <si>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</si>
  <si>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</si>
  <si>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</si>
  <si>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</si>
  <si>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</si>
  <si>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</si>
  <si>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</si>
  <si>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</si>
  <si>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</si>
  <si>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</si>
  <si>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</si>
  <si>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</si>
  <si>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</si>
  <si>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</si>
  <si>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</si>
  <si>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</si>
  <si>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</si>
  <si>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</si>
  <si>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</si>
  <si>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</si>
  <si>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</si>
  <si>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</si>
  <si>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</si>
  <si>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</si>
  <si>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</si>
  <si>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</si>
  <si>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</si>
  <si>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</si>
  <si>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</si>
  <si>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</si>
  <si>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</si>
  <si>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</si>
  <si>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</si>
  <si>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</si>
  <si>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</si>
  <si>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</si>
  <si>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</si>
  <si>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</si>
  <si>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</si>
  <si>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</si>
  <si>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</si>
  <si>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</si>
  <si>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</si>
  <si>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</si>
  <si>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</si>
  <si>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</si>
  <si>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</si>
  <si>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</si>
  <si>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</si>
  <si>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</si>
  <si>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</si>
  <si>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</si>
  <si>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</si>
  <si>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</si>
  <si>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</si>
  <si>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</si>
  <si>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</si>
  <si>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</si>
  <si>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</si>
  <si>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</si>
  <si>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</si>
  <si>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</si>
  <si>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</si>
  <si>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</si>
  <si>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</si>
  <si>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</si>
  <si>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</si>
  <si>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</si>
  <si>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</si>
  <si>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</si>
  <si>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</si>
  <si>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</si>
  <si>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</si>
  <si>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</si>
  <si>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</si>
  <si>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</si>
  <si>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</si>
  <si>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</si>
  <si>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</si>
  <si>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</si>
  <si>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</si>
  <si>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</si>
  <si>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</si>
  <si>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</si>
  <si>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</si>
  <si>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</si>
  <si>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</si>
  <si>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</si>
  <si>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</si>
  <si>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</si>
  <si>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</si>
  <si>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</si>
  <si>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</si>
  <si>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</si>
  <si>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</si>
  <si>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</si>
  <si>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</si>
  <si>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</si>
  <si>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</si>
  <si>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</si>
  <si>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</si>
  <si>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</si>
  <si>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</si>
  <si>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</si>
  <si>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</si>
  <si>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</si>
  <si>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</si>
  <si>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</si>
  <si>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</si>
  <si>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</si>
  <si>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</si>
  <si>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</si>
  <si>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</si>
  <si>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</si>
  <si>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</si>
  <si>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</si>
  <si>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</si>
  <si>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</si>
  <si>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</si>
  <si>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</si>
  <si>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</si>
  <si>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</si>
  <si>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</si>
  <si>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</si>
  <si>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</si>
  <si>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</si>
  <si>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</si>
  <si>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</si>
  <si>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</si>
  <si>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</si>
  <si>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</si>
  <si>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</si>
  <si>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</si>
  <si>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</si>
  <si>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</si>
  <si>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</si>
  <si>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</si>
  <si>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</si>
  <si>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</si>
  <si>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</si>
  <si>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</si>
  <si>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</si>
  <si>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</si>
  <si>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</si>
  <si>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</si>
  <si>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</si>
  <si>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</si>
  <si>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</si>
  <si>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</si>
  <si>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</si>
  <si>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</si>
  <si>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</si>
  <si>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</si>
  <si>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</si>
  <si>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</si>
  <si>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</si>
  <si>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</si>
  <si>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</si>
  <si>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</si>
  <si>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</si>
  <si>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</si>
  <si>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</si>
  <si>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</si>
  <si>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</si>
  <si>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</si>
  <si>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</si>
  <si>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</si>
  <si>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</si>
  <si>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</si>
  <si>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</si>
  <si>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</si>
  <si>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</si>
  <si>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</si>
  <si>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</si>
  <si>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</si>
  <si>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</si>
  <si>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</si>
  <si>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</si>
  <si>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</si>
  <si>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</si>
  <si>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</si>
  <si>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</si>
  <si>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</si>
  <si>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</si>
  <si>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</si>
  <si>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</si>
  <si>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</si>
  <si>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</si>
  <si>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</si>
  <si>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</si>
  <si>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</si>
  <si>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</si>
  <si>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</si>
  <si>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</si>
  <si>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</si>
  <si>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</si>
  <si>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</si>
  <si>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</si>
  <si>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</si>
  <si>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</si>
  <si>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</si>
  <si>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</si>
  <si>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</si>
  <si>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</si>
  <si>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</si>
  <si>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</si>
  <si>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</si>
  <si>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</si>
  <si>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</si>
  <si>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</si>
  <si>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</si>
  <si>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</si>
  <si>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</si>
  <si>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</si>
  <si>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</si>
  <si>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</si>
  <si>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</si>
  <si>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</si>
  <si>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</si>
  <si>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</si>
  <si>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</si>
  <si>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</si>
  <si>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</si>
  <si>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</si>
  <si>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</si>
  <si>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</si>
  <si>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</si>
  <si>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</si>
  <si>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</si>
  <si>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</si>
  <si>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</si>
  <si>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</si>
  <si>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</si>
  <si>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</si>
  <si>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</si>
  <si>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</si>
  <si>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</si>
  <si>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</si>
  <si>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</si>
  <si>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</si>
  <si>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</si>
  <si>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</si>
  <si>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</si>
  <si>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</si>
  <si>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</si>
  <si>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</si>
  <si>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</si>
  <si>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</si>
  <si>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</si>
  <si>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</si>
  <si>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</si>
  <si>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</si>
  <si>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</si>
  <si>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</si>
  <si>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</si>
  <si>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</si>
  <si>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</si>
  <si>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</si>
  <si>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</si>
  <si>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</si>
  <si>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</si>
  <si>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</si>
  <si>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</si>
  <si>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</si>
  <si>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</si>
  <si>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</si>
  <si>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</si>
  <si>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</si>
  <si>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</si>
  <si>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</si>
  <si>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</si>
  <si>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</si>
  <si>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</si>
  <si>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</si>
  <si>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</si>
  <si>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</si>
  <si>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</si>
  <si>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</si>
  <si>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</si>
  <si>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</si>
  <si>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</si>
  <si>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</si>
  <si>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</si>
  <si>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</si>
  <si>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</si>
  <si>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</si>
  <si>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</si>
  <si>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</si>
  <si>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</si>
  <si>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</si>
  <si>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</si>
  <si>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</si>
  <si>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</si>
  <si>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</si>
  <si>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</si>
  <si>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</si>
  <si>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</si>
  <si>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</si>
  <si>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</si>
  <si>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</si>
  <si>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</si>
  <si>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</si>
  <si>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</si>
  <si>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</si>
  <si>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</si>
  <si>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</si>
  <si>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</si>
  <si>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</si>
  <si>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</si>
  <si>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</si>
  <si>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</si>
  <si>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</si>
  <si>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</si>
  <si>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</si>
  <si>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</si>
  <si>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</si>
  <si>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</si>
  <si>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</si>
  <si>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</si>
  <si>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</si>
  <si>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</si>
  <si>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</si>
  <si>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</si>
  <si>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</si>
  <si>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</si>
  <si>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</si>
  <si>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</si>
  <si>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</si>
  <si>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</si>
  <si>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</si>
  <si>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</si>
  <si>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</si>
  <si>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</si>
  <si>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</si>
  <si>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</si>
  <si>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</si>
  <si>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</si>
  <si>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</si>
  <si>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</si>
  <si>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</si>
  <si>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</si>
  <si>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</si>
  <si>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</si>
  <si>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</si>
  <si>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</si>
  <si>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</si>
  <si>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</si>
  <si>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</si>
  <si>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</si>
  <si>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</si>
  <si>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</si>
  <si>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</si>
  <si>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</si>
  <si>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</si>
  <si>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</si>
  <si>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</si>
  <si>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</si>
  <si>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</si>
  <si>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</si>
  <si>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</si>
  <si>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</si>
  <si>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</si>
  <si>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</si>
  <si>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</si>
  <si>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</si>
  <si>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</si>
  <si>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</si>
  <si>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</si>
  <si>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</si>
  <si>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</si>
  <si>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</si>
  <si>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</si>
  <si>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</si>
  <si>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</si>
  <si>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</si>
  <si>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</si>
  <si>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</si>
  <si>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</si>
  <si>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</si>
  <si>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</si>
  <si>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</si>
  <si>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</si>
  <si>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</si>
  <si>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</si>
  <si>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</si>
  <si>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</si>
  <si>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</si>
  <si>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</si>
  <si>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</si>
  <si>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</si>
  <si>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</si>
  <si>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</si>
  <si>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</si>
  <si>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</si>
  <si>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</si>
  <si>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</si>
  <si>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</si>
  <si>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</si>
  <si>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</si>
  <si>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</si>
  <si>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</si>
  <si>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</si>
  <si>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</si>
  <si>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</si>
  <si>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</si>
  <si>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</si>
  <si>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</si>
  <si>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</si>
  <si>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</si>
  <si>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</si>
  <si>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</si>
  <si>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</si>
  <si>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</si>
  <si>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</si>
  <si>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</si>
  <si>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</si>
  <si>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</si>
  <si>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</si>
  <si>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</si>
  <si>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</si>
  <si>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</si>
  <si>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</si>
  <si>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</si>
  <si>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</si>
  <si>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</si>
  <si>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</si>
  <si>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</si>
  <si>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</si>
  <si>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</si>
  <si>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</si>
  <si>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</si>
  <si>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</si>
  <si>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</si>
  <si>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</si>
  <si>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</si>
  <si>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</si>
  <si>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</si>
  <si>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</si>
  <si>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</si>
  <si>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</si>
  <si>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</si>
  <si>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</si>
  <si>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</si>
  <si>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</si>
  <si>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</si>
  <si>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</si>
  <si>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</si>
  <si>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</si>
  <si>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</si>
  <si>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</si>
  <si>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</si>
  <si>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</si>
  <si>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</si>
  <si>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</si>
  <si>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</si>
  <si>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</si>
  <si>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</si>
  <si>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</si>
  <si>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</si>
  <si>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</si>
  <si>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</si>
  <si>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</si>
  <si>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</si>
  <si>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</si>
  <si>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</si>
  <si>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</si>
  <si>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</si>
  <si>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</si>
  <si>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</si>
  <si>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</si>
  <si>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</si>
  <si>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</si>
  <si>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</si>
  <si>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</si>
  <si>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</si>
  <si>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</si>
  <si>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</si>
  <si>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</si>
  <si>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</si>
  <si>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</si>
  <si>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</si>
  <si>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</si>
  <si>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</si>
  <si>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</si>
  <si>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</si>
  <si>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</si>
  <si>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</si>
  <si>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</si>
  <si>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</si>
  <si>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</si>
  <si>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</si>
  <si>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</si>
  <si>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</si>
  <si>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</si>
  <si>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</si>
  <si>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</si>
  <si>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</si>
  <si>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</si>
  <si>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</si>
  <si>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</si>
  <si>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</si>
  <si>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</si>
  <si>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</si>
  <si>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</si>
  <si>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</si>
  <si>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</si>
  <si>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</si>
  <si>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</si>
  <si>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</si>
  <si>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</si>
  <si>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</si>
  <si>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</si>
  <si>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</si>
  <si>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</si>
  <si>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</si>
  <si>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</si>
  <si>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</si>
  <si>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</si>
  <si>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</si>
  <si>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</si>
  <si>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</si>
  <si>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</si>
  <si>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</si>
  <si>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</si>
  <si>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</si>
  <si>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</si>
  <si>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</si>
  <si>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</si>
  <si>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</si>
  <si>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</si>
  <si>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</si>
  <si>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</si>
  <si>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</si>
  <si>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</si>
  <si>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</si>
  <si>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</si>
  <si>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</si>
  <si>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</si>
  <si>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</si>
  <si>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</si>
  <si>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</si>
  <si>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</si>
  <si>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</si>
  <si>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</si>
  <si>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</si>
  <si>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</si>
  <si>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</si>
  <si>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</si>
  <si>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</si>
  <si>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</si>
  <si>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</si>
  <si>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</si>
  <si>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</si>
  <si>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</si>
  <si>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</si>
  <si>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</si>
  <si>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</si>
  <si>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</si>
  <si>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</si>
  <si>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</si>
  <si>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</si>
  <si>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</si>
  <si>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</si>
  <si>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</si>
  <si>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</si>
  <si>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</si>
  <si>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</si>
  <si>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</si>
  <si>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</si>
  <si>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</si>
  <si>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</si>
  <si>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</si>
  <si>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</si>
  <si>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</si>
  <si>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</si>
  <si>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</si>
  <si>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</si>
  <si>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</si>
  <si>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</si>
  <si>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</si>
  <si>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</si>
  <si>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</si>
  <si>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</si>
  <si>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</si>
  <si>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</si>
  <si>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</si>
  <si>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</si>
  <si>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</si>
  <si>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</si>
  <si>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</si>
  <si>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</si>
  <si>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</si>
  <si>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</si>
  <si>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</si>
  <si>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</si>
  <si>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</si>
  <si>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</si>
  <si>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</si>
  <si>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</si>
  <si>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</si>
  <si>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</si>
  <si>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</si>
  <si>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</si>
  <si>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</si>
  <si>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</si>
  <si>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</si>
  <si>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</si>
  <si>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</si>
  <si>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</si>
  <si>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</si>
  <si>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</si>
  <si>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</si>
  <si>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</si>
  <si>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</si>
  <si>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</si>
  <si>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</si>
  <si>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</si>
  <si>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</si>
  <si>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</si>
  <si>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</si>
  <si>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</si>
  <si>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</si>
  <si>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</si>
  <si>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</si>
  <si>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</si>
  <si>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</si>
  <si>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</si>
  <si>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</si>
  <si>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</si>
  <si>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</si>
  <si>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</si>
  <si>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</si>
  <si>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</si>
  <si>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</si>
  <si>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</si>
  <si>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</si>
  <si>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</si>
  <si>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</si>
  <si>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</si>
  <si>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</si>
  <si>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</si>
  <si>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</si>
  <si>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</si>
  <si>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</si>
  <si>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</si>
  <si>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</si>
  <si>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</si>
  <si>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</si>
  <si>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</si>
  <si>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</si>
  <si>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</si>
  <si>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</si>
  <si>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</si>
  <si>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</si>
  <si>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</si>
  <si>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</si>
  <si>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</si>
  <si>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</si>
  <si>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</si>
  <si>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</si>
  <si>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</si>
  <si>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</si>
  <si>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</si>
  <si>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</si>
  <si>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</si>
  <si>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</si>
  <si>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</si>
  <si>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</si>
  <si>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</si>
  <si>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</si>
  <si>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</si>
  <si>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</si>
  <si>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</si>
  <si>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</si>
  <si>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</si>
  <si>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</si>
  <si>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</si>
  <si>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</si>
  <si>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</si>
  <si>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</si>
  <si>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</si>
  <si>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</si>
  <si>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</si>
  <si>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</si>
  <si>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</si>
  <si>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</si>
  <si>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</si>
  <si>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</si>
  <si>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</si>
  <si>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</si>
  <si>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</si>
  <si>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</si>
  <si>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</si>
  <si>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</si>
  <si>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</si>
  <si>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</si>
  <si>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</si>
  <si>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</si>
  <si>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</si>
  <si>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</si>
  <si>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</si>
  <si>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</si>
  <si>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</si>
  <si>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</si>
  <si>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</si>
  <si>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</si>
  <si>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</si>
  <si>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</si>
  <si>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</si>
  <si>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</si>
  <si>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</si>
  <si>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</si>
  <si>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</si>
  <si>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</si>
  <si>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</si>
  <si>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</si>
  <si>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</si>
  <si>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</si>
  <si>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</si>
  <si>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</si>
  <si>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</si>
  <si>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</si>
  <si>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</si>
  <si>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</si>
  <si>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</si>
  <si>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</si>
  <si>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</si>
  <si>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</si>
  <si>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</si>
  <si>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</si>
  <si>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</si>
  <si>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</si>
  <si>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</si>
  <si>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</si>
  <si>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</si>
  <si>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</si>
  <si>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</si>
  <si>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</si>
  <si>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</si>
  <si>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</si>
  <si>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</si>
  <si>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</si>
  <si>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</si>
  <si>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</si>
  <si>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</si>
  <si>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</si>
  <si>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</si>
  <si>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</si>
  <si>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</si>
  <si>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</si>
  <si>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</si>
  <si>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</si>
  <si>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</si>
  <si>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</si>
  <si>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</si>
  <si>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</si>
  <si>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</si>
  <si>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</si>
  <si>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</si>
  <si>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</si>
  <si>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</si>
  <si>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</si>
  <si>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</si>
  <si>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</si>
  <si>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</si>
  <si>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</si>
  <si>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</si>
  <si>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</si>
  <si>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</si>
  <si>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</si>
  <si>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</si>
  <si>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</si>
  <si>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</si>
  <si>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</si>
  <si>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</si>
  <si>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</si>
  <si>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</si>
  <si>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</si>
  <si>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</si>
  <si>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</si>
  <si>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</si>
  <si>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</si>
  <si>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</si>
  <si>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</si>
  <si>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</si>
  <si>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</si>
  <si>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</si>
  <si>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</si>
  <si>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</si>
  <si>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</si>
  <si>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</si>
  <si>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</si>
  <si>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</si>
  <si>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</si>
  <si>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</si>
  <si>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</si>
  <si>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</si>
  <si>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</si>
  <si>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</si>
  <si>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</si>
  <si>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</si>
  <si>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</si>
  <si>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</si>
  <si>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</si>
  <si>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</si>
  <si>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</si>
  <si>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</si>
  <si>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</si>
  <si>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</si>
  <si>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</si>
  <si>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</si>
  <si>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</si>
  <si>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</si>
  <si>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</si>
  <si>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</si>
  <si>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</si>
  <si>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</si>
  <si>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</si>
  <si>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</si>
  <si>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</si>
  <si>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</si>
  <si>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</si>
  <si>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</si>
  <si>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</si>
  <si>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</si>
  <si>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</si>
  <si>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</si>
  <si>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</si>
  <si>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</si>
  <si>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</si>
  <si>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</si>
  <si>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</si>
  <si>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</si>
  <si>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</si>
  <si>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</si>
  <si>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</si>
  <si>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</si>
  <si>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</si>
  <si>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</si>
  <si>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</si>
  <si>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</si>
  <si>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</si>
  <si>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</si>
  <si>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</si>
  <si>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</si>
  <si>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</si>
  <si>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</si>
  <si>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</si>
  <si>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</si>
  <si>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</si>
  <si>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</si>
  <si>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</si>
  <si>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</si>
  <si>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</si>
  <si>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</si>
  <si>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</si>
  <si>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</si>
  <si>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</si>
  <si>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</si>
  <si>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</si>
  <si>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</si>
  <si>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</si>
  <si>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</si>
  <si>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</si>
  <si>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</si>
  <si>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</si>
  <si>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</si>
  <si>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</si>
  <si>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</si>
  <si>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</si>
  <si>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</si>
  <si>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</si>
  <si>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</si>
  <si>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</si>
  <si>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</si>
  <si>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</si>
  <si>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</si>
  <si>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</si>
  <si>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</si>
  <si>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</si>
  <si>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</si>
  <si>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</si>
  <si>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</si>
  <si>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</si>
  <si>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</si>
  <si>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</si>
  <si>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</si>
  <si>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</si>
  <si>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</si>
  <si>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</si>
  <si>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</si>
  <si>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</si>
  <si>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</si>
  <si>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</si>
  <si>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</si>
  <si>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</si>
  <si>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</si>
  <si>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</si>
  <si>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</si>
  <si>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</si>
  <si>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</si>
  <si>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</si>
  <si>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</si>
  <si>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</si>
  <si>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</si>
  <si>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</si>
  <si>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</si>
  <si>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</si>
  <si>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</si>
  <si>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</si>
  <si>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</si>
  <si>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</si>
  <si>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</si>
  <si>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</si>
  <si>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</si>
  <si>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</si>
  <si>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</si>
  <si>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</si>
  <si>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</si>
  <si>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</si>
  <si>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</si>
  <si>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</si>
  <si>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</si>
  <si>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</si>
  <si>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</si>
  <si>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</si>
  <si>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</si>
  <si>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</si>
  <si>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</si>
  <si>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</si>
  <si>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</si>
  <si>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</si>
  <si>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</si>
  <si>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</si>
  <si>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</si>
  <si>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</si>
  <si>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</si>
  <si>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</si>
  <si>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</si>
  <si>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</si>
  <si>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</si>
  <si>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</si>
  <si>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</si>
  <si>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</si>
  <si>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</si>
  <si>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</si>
  <si>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</si>
  <si>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</si>
  <si>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</si>
  <si>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</si>
  <si>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</si>
  <si>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</si>
  <si>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</si>
  <si>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</si>
  <si>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</si>
  <si>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</si>
  <si>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</si>
  <si>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</si>
  <si>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</si>
  <si>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</si>
  <si>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</si>
  <si>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</si>
  <si>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</si>
  <si>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</si>
  <si>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</si>
  <si>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</si>
  <si>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</si>
  <si>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</si>
  <si>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</si>
  <si>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</si>
  <si>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</si>
  <si>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</si>
  <si>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</si>
  <si>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</si>
  <si>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</si>
  <si>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</si>
  <si>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</si>
  <si>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</si>
  <si>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</si>
  <si>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</si>
  <si>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</si>
  <si>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</si>
  <si>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</si>
  <si>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</si>
  <si>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</si>
  <si>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</si>
  <si>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</si>
  <si>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</si>
  <si>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</si>
  <si>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</si>
  <si>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</si>
  <si>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</si>
  <si>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</si>
  <si>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</si>
  <si>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</si>
  <si>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</si>
  <si>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</si>
  <si>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</si>
  <si>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</si>
  <si>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</si>
  <si>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</si>
  <si>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</si>
  <si>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</si>
  <si>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</si>
  <si>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</si>
  <si>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</si>
  <si>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</si>
  <si>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</si>
  <si>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</si>
  <si>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</si>
  <si>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</si>
  <si>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</si>
  <si>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</si>
  <si>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</si>
  <si>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</si>
  <si>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</si>
  <si>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</si>
  <si>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</si>
  <si>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</si>
  <si>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</si>
  <si>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</si>
  <si>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</si>
  <si>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</si>
  <si>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</si>
  <si>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</si>
  <si>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</si>
  <si>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</si>
  <si>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</si>
  <si>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</si>
  <si>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</si>
  <si>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</si>
  <si>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</si>
  <si>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</si>
  <si>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</si>
  <si>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</si>
  <si>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</si>
  <si>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</si>
  <si>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</si>
  <si>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</si>
  <si>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</si>
  <si>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</si>
  <si>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</si>
  <si>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</si>
  <si>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</si>
  <si>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</si>
  <si>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</si>
  <si>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</si>
  <si>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</si>
  <si>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</si>
  <si>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</si>
  <si>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</si>
  <si>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</si>
  <si>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</si>
  <si>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</si>
  <si>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</si>
  <si>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</si>
  <si>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</si>
  <si>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</si>
  <si>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</si>
  <si>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</si>
  <si>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</si>
  <si>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</si>
  <si>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</si>
  <si>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</si>
  <si>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</si>
  <si>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</si>
  <si>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</si>
  <si>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</si>
  <si>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</si>
  <si>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</si>
  <si>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</si>
  <si>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</si>
  <si>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</si>
  <si>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</si>
  <si>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</si>
  <si>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</si>
  <si>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</si>
  <si>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</si>
  <si>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</si>
  <si>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</si>
  <si>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</si>
  <si>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</si>
  <si>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</si>
  <si>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</si>
  <si>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</si>
  <si>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</si>
  <si>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</si>
  <si>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</si>
  <si>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</si>
  <si>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</si>
  <si>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</si>
  <si>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</si>
  <si>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</si>
  <si>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</si>
  <si>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</si>
  <si>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</si>
  <si>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</si>
  <si>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</si>
  <si>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</si>
  <si>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</si>
  <si>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</si>
  <si>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</si>
  <si>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</si>
  <si>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</si>
  <si>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</si>
  <si>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</si>
  <si>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</si>
  <si>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</si>
  <si>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</si>
  <si>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</si>
  <si>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</si>
  <si>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</si>
  <si>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</si>
  <si>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</si>
  <si>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</si>
  <si>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</si>
  <si>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</si>
  <si>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</si>
  <si>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</si>
  <si>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</si>
  <si>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</si>
  <si>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</si>
  <si>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</si>
  <si>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</si>
  <si>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</si>
  <si>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</si>
  <si>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</si>
  <si>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</si>
  <si>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</si>
  <si>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</si>
  <si>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</si>
  <si>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</si>
  <si>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</si>
  <si>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</si>
  <si>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</si>
  <si>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</si>
  <si>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</si>
  <si>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</si>
  <si>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</si>
  <si>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</si>
  <si>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</si>
  <si>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</si>
  <si>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</si>
  <si>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</si>
  <si>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</si>
  <si>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</si>
  <si>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</si>
  <si>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</si>
  <si>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</si>
  <si>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</si>
  <si>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</si>
  <si>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</si>
  <si>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</si>
  <si>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</si>
  <si>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</si>
  <si>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</si>
  <si>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</si>
  <si>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</si>
  <si>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</si>
  <si>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</si>
  <si>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</si>
  <si>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</si>
  <si>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</si>
  <si>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</si>
  <si>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</si>
  <si>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</si>
  <si>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</si>
  <si>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</si>
  <si>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</si>
  <si>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</si>
  <si>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</si>
  <si>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</si>
  <si>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</si>
  <si>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</si>
  <si>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</si>
  <si>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</si>
  <si>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</si>
  <si>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</si>
  <si>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</si>
  <si>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</si>
  <si>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</si>
  <si>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</si>
  <si>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</si>
  <si>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</si>
  <si>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</si>
  <si>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</si>
  <si>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</si>
  <si>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</si>
  <si>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</si>
  <si>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</si>
  <si>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</si>
  <si>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</si>
  <si>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</si>
  <si>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</si>
  <si>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</si>
  <si>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</si>
  <si>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</si>
  <si>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</si>
  <si>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</si>
  <si>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</si>
  <si>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</si>
  <si>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</si>
  <si>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</si>
  <si>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</si>
  <si>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</si>
  <si>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</si>
  <si>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</si>
  <si>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</si>
  <si>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</si>
  <si>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</si>
  <si>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</si>
  <si>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</si>
  <si>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</si>
  <si>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</si>
  <si>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</si>
  <si>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</si>
  <si>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</si>
  <si>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</si>
  <si>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</si>
  <si>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</si>
  <si>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</si>
  <si>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</si>
  <si>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</si>
  <si>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</si>
  <si>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</si>
  <si>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</si>
  <si>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</si>
  <si>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</si>
  <si>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</si>
  <si>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</si>
  <si>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</si>
  <si>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</si>
  <si>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</si>
  <si>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</si>
  <si>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</si>
  <si>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</si>
  <si>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</si>
  <si>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</si>
  <si>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</si>
  <si>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</si>
  <si>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</si>
  <si>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</si>
  <si>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</si>
  <si>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</si>
  <si>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</si>
  <si>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</si>
  <si>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</si>
  <si>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</si>
  <si>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</si>
  <si>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</si>
  <si>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</si>
  <si>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</si>
  <si>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</si>
  <si>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</si>
  <si>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</si>
  <si>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</si>
  <si>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</si>
  <si>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</si>
  <si>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</si>
  <si>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</si>
  <si>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</si>
  <si>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</si>
  <si>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</si>
  <si>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</si>
  <si>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</si>
  <si>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</si>
  <si>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</si>
  <si>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</si>
  <si>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</si>
  <si>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</si>
  <si>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</si>
  <si>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</si>
  <si>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</si>
  <si>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</si>
  <si>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</si>
  <si>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</si>
  <si>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</si>
  <si>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</si>
  <si>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</si>
  <si>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</si>
  <si>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</si>
  <si>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</si>
  <si>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</si>
  <si>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</si>
  <si>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</si>
  <si>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</si>
  <si>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</si>
  <si>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</si>
  <si>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</si>
  <si>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</si>
  <si>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</si>
  <si>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</si>
  <si>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</si>
  <si>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</si>
  <si>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</si>
  <si>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</si>
  <si>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</si>
  <si>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</si>
  <si>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</si>
  <si>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</si>
  <si>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</si>
  <si>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</si>
  <si>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</si>
  <si>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</si>
  <si>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</si>
  <si>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</si>
  <si>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</si>
  <si>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</si>
  <si>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</si>
  <si>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</si>
  <si>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</si>
  <si>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</si>
  <si>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</si>
  <si>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</si>
  <si>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</si>
  <si>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</si>
  <si>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</si>
  <si>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</si>
  <si>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</si>
  <si>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</si>
  <si>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</si>
  <si>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</si>
  <si>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</si>
  <si>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</si>
  <si>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</si>
  <si>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</si>
  <si>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</si>
  <si>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</si>
  <si>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</si>
  <si>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</si>
  <si>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</si>
  <si>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</si>
  <si>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</si>
  <si>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</si>
  <si>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</si>
  <si>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</si>
  <si>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</si>
  <si>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</si>
  <si>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</si>
  <si>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</si>
  <si>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</si>
  <si>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</si>
  <si>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</si>
  <si>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</si>
  <si>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</si>
  <si>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</si>
  <si>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</si>
  <si>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</si>
  <si>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</si>
  <si>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</si>
  <si>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</si>
  <si>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</si>
  <si>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</si>
  <si>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</si>
  <si>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</si>
  <si>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</si>
  <si>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</si>
  <si>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</si>
  <si>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</si>
  <si>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</si>
  <si>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</si>
  <si>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</si>
  <si>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</si>
  <si>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</si>
  <si>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</si>
  <si>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</si>
  <si>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</si>
  <si>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</si>
  <si>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</si>
  <si>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</si>
  <si>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</si>
  <si>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</si>
  <si>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</si>
  <si>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</si>
  <si>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</si>
  <si>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</si>
  <si>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</si>
  <si>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</si>
  <si>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</si>
  <si>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</si>
  <si>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</si>
  <si>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</si>
  <si>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</si>
  <si>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</si>
  <si>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</si>
  <si>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</si>
  <si>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</si>
  <si>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</si>
  <si>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</si>
  <si>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</si>
  <si>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</si>
  <si>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</si>
  <si>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</si>
  <si>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</si>
  <si>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</si>
  <si>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</si>
  <si>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</si>
  <si>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</si>
  <si>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</si>
  <si>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</si>
  <si>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</si>
  <si>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</si>
  <si>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</si>
  <si>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</si>
  <si>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</si>
  <si>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</si>
  <si>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</si>
  <si>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</si>
  <si>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</si>
  <si>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</si>
  <si>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</si>
  <si>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</si>
  <si>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</si>
  <si>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</si>
  <si>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</si>
  <si>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</si>
  <si>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</si>
  <si>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</si>
  <si>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</si>
  <si>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</si>
  <si>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</si>
  <si>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</si>
  <si>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</si>
  <si>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</si>
  <si>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</si>
  <si>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</si>
  <si>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</si>
  <si>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</si>
  <si>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</si>
  <si>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</si>
  <si>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</si>
  <si>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</si>
  <si>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</si>
  <si>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</si>
  <si>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</si>
  <si>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</si>
  <si>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</si>
  <si>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</si>
  <si>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</si>
  <si>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</si>
  <si>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</si>
  <si>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</si>
  <si>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</si>
  <si>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</si>
  <si>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</si>
  <si>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</si>
  <si>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</si>
  <si>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</si>
  <si>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</si>
  <si>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</si>
  <si>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</si>
  <si>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</si>
  <si>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</si>
  <si>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</si>
  <si>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</si>
  <si>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</si>
  <si>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</si>
  <si>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</si>
  <si>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</si>
  <si>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</si>
  <si>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</si>
  <si>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</si>
  <si>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</si>
  <si>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</si>
  <si>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</si>
  <si>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</si>
  <si>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</si>
  <si>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</si>
  <si>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</si>
  <si>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</si>
  <si>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</si>
  <si>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</si>
  <si>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</si>
  <si>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</si>
  <si>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</si>
  <si>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</si>
  <si>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</si>
  <si>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</si>
  <si>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</si>
  <si>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</si>
  <si>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</si>
  <si>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</si>
  <si>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</si>
  <si>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</si>
  <si>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</si>
  <si>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</si>
  <si>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</si>
  <si>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</si>
  <si>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</si>
  <si>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</si>
  <si>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</si>
  <si>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</si>
  <si>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</si>
  <si>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</si>
  <si>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</si>
  <si>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</si>
  <si>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</si>
  <si>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</si>
  <si>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</si>
  <si>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</si>
  <si>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</si>
  <si>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</si>
  <si>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</si>
  <si>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</si>
  <si>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</si>
  <si>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</si>
  <si>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</si>
  <si>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</si>
  <si>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</si>
  <si>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</si>
  <si>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</si>
  <si>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</si>
  <si>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</si>
  <si>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</si>
  <si>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</si>
  <si>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</si>
  <si>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</si>
  <si>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</si>
  <si>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</si>
  <si>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</si>
  <si>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</si>
  <si>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</si>
  <si>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</si>
  <si>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</si>
  <si>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</si>
  <si>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</si>
  <si>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</si>
  <si>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</si>
  <si>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</si>
  <si>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</si>
  <si>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</si>
  <si>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</si>
  <si>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</si>
  <si>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</si>
  <si>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</si>
  <si>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</si>
  <si>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</si>
  <si>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</si>
  <si>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</si>
  <si>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</si>
  <si>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</si>
  <si>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</si>
  <si>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</si>
  <si>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</si>
  <si>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</si>
  <si>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</si>
  <si>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</si>
  <si>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</si>
  <si>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</si>
  <si>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</si>
  <si>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</si>
  <si>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</si>
  <si>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</si>
  <si>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</si>
  <si>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</si>
  <si>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</si>
  <si>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</si>
  <si>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</si>
  <si>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</si>
  <si>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</si>
  <si>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</si>
  <si>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</si>
  <si>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</si>
  <si>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</si>
  <si>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</si>
  <si>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</si>
  <si>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</si>
  <si>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</si>
  <si>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</si>
  <si>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</si>
  <si>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</si>
  <si>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</si>
  <si>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</si>
  <si>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</si>
  <si>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</si>
  <si>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</si>
  <si>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</si>
  <si>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</si>
  <si>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</si>
  <si>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</si>
  <si>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</si>
  <si>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</si>
  <si>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</si>
  <si>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</si>
  <si>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</si>
  <si>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</si>
  <si>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</si>
  <si>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</si>
  <si>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</si>
  <si>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</si>
  <si>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</si>
  <si>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</si>
  <si>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</si>
  <si>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</si>
  <si>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</si>
  <si>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</si>
  <si>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</si>
  <si>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</si>
  <si>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</si>
  <si>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</si>
  <si>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</si>
  <si>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</si>
  <si>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</si>
  <si>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</si>
  <si>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</si>
  <si>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</si>
  <si>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</si>
  <si>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</si>
  <si>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</si>
  <si>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</si>
  <si>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</si>
  <si>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</si>
  <si>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</si>
  <si>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</si>
  <si>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</si>
  <si>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</si>
  <si>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</si>
  <si>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</si>
  <si>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</si>
  <si>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</si>
  <si>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</si>
  <si>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</si>
  <si>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</si>
  <si>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</si>
  <si>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</si>
  <si>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</si>
  <si>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</si>
  <si>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</si>
  <si>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</si>
  <si>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</si>
  <si>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</si>
  <si>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</si>
  <si>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</si>
  <si>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</si>
  <si>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</si>
  <si>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</si>
  <si>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</si>
  <si>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</si>
  <si>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</si>
  <si>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</si>
  <si>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</si>
  <si>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</si>
  <si>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</si>
  <si>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</si>
  <si>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</si>
  <si>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</si>
  <si>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</si>
  <si>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</si>
  <si>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</si>
  <si>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</si>
  <si>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</si>
  <si>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</si>
  <si>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</si>
  <si>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</si>
  <si>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</si>
  <si>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</si>
  <si>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</si>
  <si>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</si>
  <si>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</si>
  <si>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</si>
  <si>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</si>
  <si>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</si>
  <si>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</si>
  <si>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</si>
  <si>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</si>
  <si>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</si>
  <si>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</si>
  <si>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</si>
  <si>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</si>
  <si>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</si>
  <si>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</si>
  <si>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</si>
  <si>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</si>
  <si>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</si>
  <si>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</si>
  <si>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</si>
  <si>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</si>
  <si>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</si>
  <si>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</si>
  <si>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</si>
  <si>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</si>
  <si>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</si>
  <si>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</si>
  <si>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</si>
  <si>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</si>
  <si>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</si>
  <si>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</si>
  <si>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</si>
  <si>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</si>
  <si>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</si>
  <si>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</si>
  <si>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</si>
  <si>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</si>
  <si>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</si>
  <si>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</si>
  <si>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</si>
  <si>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</si>
  <si>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</si>
  <si>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</si>
  <si>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</si>
  <si>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</si>
  <si>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</si>
  <si>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</si>
  <si>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</si>
  <si>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</si>
  <si>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</si>
  <si>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</si>
  <si>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</si>
  <si>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</si>
  <si>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</si>
  <si>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</si>
  <si>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</si>
  <si>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</si>
  <si>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</si>
  <si>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</si>
  <si>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</si>
  <si>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</si>
  <si>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</si>
  <si>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</si>
  <si>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</si>
  <si>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</si>
  <si>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</si>
  <si>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</si>
  <si>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</si>
  <si>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</si>
  <si>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</si>
  <si>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</si>
  <si>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</si>
  <si>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</si>
  <si>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</si>
  <si>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</si>
  <si>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</si>
  <si>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</si>
  <si>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</si>
  <si>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</si>
  <si>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</si>
  <si>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</si>
  <si>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</si>
  <si>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</si>
  <si>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</si>
  <si>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</si>
  <si>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</si>
  <si>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</si>
  <si>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</si>
  <si>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</si>
  <si>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</si>
  <si>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</si>
  <si>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</si>
  <si>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</si>
  <si>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</si>
  <si>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</si>
  <si>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</si>
  <si>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</si>
  <si>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</si>
  <si>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</si>
  <si>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</si>
  <si>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</si>
  <si>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</si>
  <si>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</si>
  <si>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</si>
  <si>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</si>
  <si>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</si>
  <si>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</si>
  <si>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</si>
  <si>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</si>
  <si>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</si>
  <si>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</si>
  <si>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</si>
  <si>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</si>
  <si>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</si>
  <si>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</si>
  <si>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</si>
  <si>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</si>
  <si>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</si>
  <si>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</si>
  <si>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</si>
  <si>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</si>
  <si>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</si>
  <si>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</si>
  <si>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</si>
  <si>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</si>
  <si>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</si>
  <si>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</si>
  <si>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</si>
  <si>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</si>
  <si>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</si>
  <si>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</si>
  <si>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</si>
  <si>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</si>
  <si>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</si>
  <si>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</si>
  <si>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</si>
  <si>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</si>
  <si>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</si>
  <si>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</si>
  <si>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</si>
  <si>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</si>
  <si>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</si>
  <si>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</si>
  <si>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</si>
  <si>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</si>
  <si>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</si>
  <si>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</si>
  <si>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</si>
  <si>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</si>
  <si>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</si>
  <si>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</si>
  <si>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</si>
  <si>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</si>
  <si>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</si>
  <si>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</si>
  <si>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</si>
  <si>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</si>
  <si>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</si>
  <si>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</si>
  <si>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</si>
  <si>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</si>
  <si>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</si>
  <si>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</si>
  <si>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</si>
  <si>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</si>
  <si>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</si>
  <si>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</si>
  <si>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</si>
  <si>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</si>
  <si>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</si>
  <si>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</si>
  <si>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</si>
  <si>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</si>
  <si>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</si>
  <si>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</si>
  <si>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</si>
  <si>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</si>
  <si>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</si>
  <si>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</si>
  <si>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</si>
  <si>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</si>
  <si>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</si>
  <si>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</si>
  <si>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</si>
  <si>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</si>
  <si>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</si>
  <si>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</si>
  <si>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</si>
  <si>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</si>
  <si>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</si>
  <si>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</si>
  <si>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</si>
  <si>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</si>
  <si>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</si>
  <si>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</si>
  <si>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</si>
  <si>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</si>
  <si>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</si>
  <si>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</si>
  <si>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</si>
  <si>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</si>
  <si>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</si>
  <si>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</si>
  <si>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</si>
  <si>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</si>
  <si>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</si>
  <si>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</si>
  <si>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</si>
  <si>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</si>
  <si>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</si>
  <si>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</si>
  <si>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</si>
  <si>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</si>
  <si>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</si>
  <si>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</si>
  <si>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</si>
  <si>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</si>
  <si>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</si>
  <si>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</si>
  <si>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</si>
  <si>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</si>
  <si>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</si>
  <si>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</si>
  <si>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</si>
  <si>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</si>
  <si>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</si>
  <si>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</si>
  <si>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</si>
  <si>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</si>
  <si>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</si>
  <si>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</si>
  <si>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</si>
  <si>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</si>
  <si>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</si>
  <si>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</si>
  <si>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</si>
  <si>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</si>
  <si>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</si>
  <si>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</si>
  <si>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</si>
  <si>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</si>
  <si>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</si>
  <si>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</si>
  <si>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</si>
  <si>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</si>
  <si>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</si>
  <si>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</si>
  <si>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</si>
  <si>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</si>
  <si>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</si>
  <si>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</si>
  <si>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</si>
  <si>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</si>
  <si>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</si>
  <si>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</si>
  <si>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</si>
  <si>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</si>
  <si>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</si>
  <si>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</si>
  <si>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</si>
  <si>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</si>
  <si>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</si>
  <si>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</si>
  <si>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</si>
  <si>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</si>
  <si>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</si>
  <si>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</si>
  <si>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</si>
  <si>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</si>
  <si>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</si>
  <si>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</si>
  <si>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</si>
  <si>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</si>
  <si>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</si>
  <si>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</si>
  <si>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</si>
  <si>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</si>
  <si>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</si>
  <si>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</si>
  <si>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</si>
  <si>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</si>
  <si>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</si>
  <si>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</si>
  <si>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</si>
  <si>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</si>
  <si>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</si>
  <si>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</si>
  <si>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</si>
  <si>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</si>
  <si>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</si>
  <si>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</si>
  <si>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</si>
  <si>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</si>
  <si>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</si>
  <si>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</si>
  <si>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</si>
  <si>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</si>
  <si>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</si>
  <si>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</si>
  <si>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</si>
  <si>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</si>
  <si>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</si>
  <si>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</si>
  <si>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</si>
  <si>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</si>
  <si>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</si>
  <si>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</si>
  <si>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</si>
  <si>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</si>
  <si>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</si>
  <si>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</si>
  <si>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</si>
  <si>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</si>
  <si>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</si>
  <si>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</si>
  <si>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</si>
  <si>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</si>
  <si>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</si>
  <si>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</si>
  <si>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</si>
  <si>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</si>
  <si>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</si>
  <si>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</si>
  <si>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</si>
  <si>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</si>
  <si>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</si>
  <si>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</si>
  <si>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</si>
  <si>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</si>
  <si>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</si>
  <si>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</si>
  <si>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</si>
  <si>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</si>
  <si>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</si>
  <si>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</si>
  <si>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</si>
  <si>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</si>
  <si>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</si>
  <si>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</si>
  <si>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</si>
  <si>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</si>
  <si>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</si>
  <si>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</si>
  <si>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</si>
  <si>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</si>
  <si>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</si>
  <si>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</si>
  <si>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</si>
  <si>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</si>
  <si>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</si>
  <si>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</si>
  <si>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</si>
  <si>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</si>
  <si>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</si>
  <si>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</si>
  <si>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</si>
  <si>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</si>
  <si>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</si>
  <si>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</si>
  <si>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</si>
  <si>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</si>
  <si>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</si>
  <si>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</si>
  <si>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</si>
  <si>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</si>
  <si>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</si>
  <si>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</si>
  <si>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</si>
  <si>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</si>
  <si>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</si>
  <si>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</si>
  <si>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</si>
  <si>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</si>
  <si>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</si>
  <si>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</si>
  <si>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</si>
  <si>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</si>
  <si>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</si>
  <si>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</si>
  <si>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</si>
  <si>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</si>
  <si>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</si>
  <si>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</si>
  <si>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</si>
  <si>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</si>
  <si>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</si>
  <si>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</si>
  <si>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</si>
  <si>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</si>
  <si>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</si>
  <si>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</si>
  <si>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</si>
  <si>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</si>
  <si>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</si>
  <si>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</si>
  <si>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</si>
  <si>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</si>
  <si>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</si>
  <si>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</si>
  <si>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</si>
  <si>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</si>
  <si>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</si>
  <si>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</si>
  <si>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</si>
  <si>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</si>
  <si>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</si>
  <si>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</si>
  <si>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</si>
  <si>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</si>
  <si>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</si>
  <si>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</si>
  <si>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</si>
  <si>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</si>
  <si>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</si>
  <si>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</si>
  <si>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</si>
  <si>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</si>
  <si>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</si>
  <si>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</si>
  <si>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</si>
  <si>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</si>
  <si>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</si>
  <si>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</si>
  <si>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</si>
  <si>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</si>
  <si>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</si>
  <si>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</si>
  <si>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</si>
  <si>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</si>
  <si>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</si>
  <si>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</si>
  <si>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</si>
  <si>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</si>
  <si>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</si>
  <si>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</si>
  <si>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</si>
  <si>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</si>
  <si>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</si>
  <si>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</si>
  <si>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</si>
  <si>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</si>
  <si>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</si>
  <si>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</si>
  <si>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</si>
  <si>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</si>
  <si>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</si>
  <si>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</si>
  <si>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</si>
  <si>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</si>
  <si>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</si>
  <si>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</si>
  <si>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</si>
  <si>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</si>
  <si>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</si>
  <si>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</si>
  <si>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</si>
  <si>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</si>
  <si>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</si>
  <si>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</si>
  <si>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</si>
  <si>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</si>
  <si>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</si>
  <si>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</si>
  <si>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</si>
  <si>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</si>
  <si>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</si>
  <si>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</si>
  <si>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</si>
  <si>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</si>
  <si>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</si>
  <si>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</si>
  <si>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</si>
  <si>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</si>
  <si>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</si>
  <si>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</si>
  <si>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</si>
  <si>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</si>
  <si>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</si>
  <si>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</si>
  <si>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</si>
  <si>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</si>
  <si>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</si>
  <si>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</si>
  <si>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</si>
  <si>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</si>
  <si>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</si>
  <si>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</si>
  <si>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</si>
  <si>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</si>
  <si>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</si>
  <si>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</si>
  <si>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</si>
  <si>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</si>
  <si>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</si>
  <si>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</si>
  <si>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</si>
  <si>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</si>
  <si>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</si>
  <si>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</si>
  <si>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</si>
  <si>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</si>
  <si>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</si>
  <si>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</si>
  <si>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</si>
  <si>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</si>
  <si>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</si>
  <si>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</si>
  <si>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</si>
  <si>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</si>
  <si>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</si>
  <si>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</si>
  <si>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</si>
  <si>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</si>
  <si>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</si>
  <si>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</si>
  <si>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</si>
  <si>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</si>
  <si>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</si>
  <si>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</si>
  <si>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</si>
  <si>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</si>
  <si>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</si>
  <si>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</si>
  <si>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</si>
  <si>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</si>
  <si>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</si>
  <si>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</si>
  <si>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</si>
  <si>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</si>
  <si>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</si>
  <si>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</si>
  <si>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</si>
  <si>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</si>
  <si>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</si>
  <si>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</si>
  <si>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</si>
  <si>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</si>
  <si>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</si>
  <si>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</si>
  <si>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</si>
  <si>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</si>
  <si>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</si>
  <si>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</si>
  <si>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</si>
  <si>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</si>
  <si>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</si>
  <si>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</si>
  <si>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</si>
  <si>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</si>
  <si>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</si>
  <si>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</si>
  <si>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</si>
  <si>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</si>
  <si>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</si>
  <si>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</si>
  <si>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</si>
  <si>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</si>
  <si>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</si>
  <si>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</si>
  <si>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</si>
  <si>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</si>
  <si>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</si>
  <si>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</si>
  <si>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</si>
  <si>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</si>
  <si>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</si>
  <si>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</si>
  <si>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</si>
  <si>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</si>
  <si>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</si>
  <si>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</si>
  <si>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</si>
  <si>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</si>
  <si>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</si>
  <si>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</si>
  <si>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</si>
  <si>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</si>
  <si>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</si>
  <si>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</si>
  <si>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</si>
  <si>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</si>
  <si>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</si>
  <si>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</si>
  <si>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</si>
  <si>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</si>
  <si>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</si>
  <si>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</si>
  <si>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</si>
  <si>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</si>
  <si>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</si>
  <si>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</si>
  <si>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</si>
  <si>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</si>
  <si>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</si>
  <si>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</si>
  <si>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</si>
  <si>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</si>
  <si>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</si>
  <si>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</si>
  <si>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</si>
  <si>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</si>
  <si>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</si>
  <si>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</si>
  <si>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</si>
  <si>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</si>
  <si>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</si>
  <si>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</si>
  <si>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</si>
  <si>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</si>
  <si>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</si>
  <si>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</si>
  <si>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</si>
  <si>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</si>
  <si>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</si>
  <si>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</si>
  <si>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</si>
  <si>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</si>
  <si>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</si>
  <si>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</si>
  <si>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</si>
  <si>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</si>
  <si>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</si>
  <si>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</si>
  <si>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</si>
  <si>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</si>
  <si>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</si>
  <si>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</si>
  <si>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</si>
  <si>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</si>
  <si>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</si>
  <si>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</si>
  <si>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</si>
  <si>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</si>
  <si>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</si>
  <si>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</si>
  <si>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</si>
  <si>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</si>
  <si>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</si>
  <si>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</si>
  <si>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</si>
  <si>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</si>
  <si>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</si>
  <si>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</si>
  <si>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</si>
  <si>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</si>
  <si>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</si>
  <si>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</si>
  <si>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</si>
  <si>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</si>
  <si>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</si>
  <si>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</si>
  <si>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</si>
  <si>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</si>
  <si>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</si>
  <si>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</si>
  <si>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</si>
  <si>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</si>
  <si>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</si>
  <si>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</si>
  <si>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</si>
  <si>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</si>
  <si>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</si>
  <si>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</si>
  <si>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</si>
  <si>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</si>
  <si>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</si>
  <si>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</si>
  <si>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</si>
  <si>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</si>
  <si>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</si>
  <si>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</si>
  <si>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</si>
  <si>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</si>
  <si>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</si>
  <si>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</si>
  <si>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</si>
  <si>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</si>
  <si>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</si>
  <si>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</si>
  <si>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</si>
  <si>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</si>
  <si>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</si>
  <si>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</si>
  <si>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</si>
  <si>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</si>
  <si>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</si>
  <si>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</si>
  <si>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</si>
  <si>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</si>
  <si>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</si>
  <si>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</si>
  <si>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</si>
  <si>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</si>
  <si>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</si>
  <si>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</si>
  <si>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</si>
  <si>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</si>
  <si>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</si>
  <si>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</si>
  <si>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</si>
  <si>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</si>
  <si>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</si>
  <si>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</si>
  <si>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</si>
  <si>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</si>
  <si>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</si>
  <si>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</si>
  <si>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</si>
  <si>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</si>
  <si>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</si>
  <si>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</si>
  <si>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</si>
  <si>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</si>
  <si>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</si>
  <si>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</si>
  <si>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</si>
  <si>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</si>
  <si>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</si>
  <si>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</si>
  <si>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</si>
  <si>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</si>
  <si>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</si>
  <si>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</si>
  <si>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</si>
  <si>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</si>
  <si>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</si>
  <si>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</si>
  <si>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</si>
  <si>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</si>
  <si>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</si>
  <si>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</si>
  <si>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</si>
  <si>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</si>
  <si>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</si>
  <si>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</si>
  <si>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</si>
  <si>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</si>
  <si>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</si>
  <si>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</si>
  <si>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</si>
  <si>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</si>
  <si>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</si>
  <si>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</si>
  <si>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</si>
  <si>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</si>
  <si>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</si>
  <si>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</si>
  <si>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</si>
  <si>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</si>
  <si>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</si>
  <si>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</si>
  <si>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</si>
  <si>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</si>
  <si>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</si>
  <si>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</si>
  <si>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</si>
  <si>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</si>
  <si>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</si>
  <si>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</si>
  <si>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</si>
  <si>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</si>
  <si>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</si>
  <si>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</si>
  <si>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</si>
  <si>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</si>
  <si>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</si>
  <si>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</si>
  <si>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</si>
  <si>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</si>
  <si>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</si>
  <si>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</si>
  <si>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</si>
  <si>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</si>
  <si>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</si>
  <si>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</si>
  <si>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</si>
  <si>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</si>
  <si>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</si>
  <si>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</si>
  <si>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</si>
  <si>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</si>
  <si>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</si>
  <si>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</si>
  <si>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</si>
  <si>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</si>
  <si>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</si>
  <si>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</si>
  <si>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</si>
  <si>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</si>
  <si>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</si>
  <si>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</si>
  <si>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</si>
  <si>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</si>
  <si>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</si>
  <si>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</si>
  <si>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</si>
  <si>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</si>
  <si>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</si>
  <si>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</si>
  <si>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</si>
  <si>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</si>
  <si>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</si>
  <si>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</si>
  <si>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</si>
  <si>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</si>
  <si>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</si>
  <si>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</si>
  <si>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</si>
  <si>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</si>
  <si>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</si>
  <si>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</si>
  <si>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</si>
  <si>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</si>
  <si>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</si>
  <si>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</si>
  <si>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</si>
  <si>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</si>
  <si>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</si>
  <si>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</si>
  <si>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</si>
  <si>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</si>
  <si>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</si>
  <si>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</si>
  <si>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</si>
  <si>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</si>
  <si>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</si>
  <si>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</si>
  <si>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</si>
  <si>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</si>
  <si>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</si>
  <si>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</si>
  <si>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</si>
  <si>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</si>
  <si>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</si>
  <si>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</si>
  <si>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</si>
  <si>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</si>
  <si>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</si>
  <si>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</si>
  <si>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</si>
  <si>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</si>
  <si>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</si>
  <si>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</si>
  <si>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</si>
  <si>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</si>
  <si>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</si>
  <si>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</si>
  <si>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</si>
  <si>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</si>
  <si>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</si>
  <si>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</si>
  <si>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</si>
  <si>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</si>
  <si>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</si>
  <si>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</si>
  <si>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</si>
  <si>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</si>
  <si>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</si>
  <si>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</si>
  <si>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</si>
  <si>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</si>
  <si>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</si>
  <si>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</si>
  <si>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</si>
  <si>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</si>
  <si>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</si>
  <si>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</si>
  <si>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</si>
  <si>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</si>
  <si>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</si>
  <si>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</si>
  <si>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</si>
  <si>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</si>
  <si>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</si>
  <si>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</si>
  <si>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</si>
  <si>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</si>
  <si>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</si>
  <si>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</si>
  <si>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</si>
  <si>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</si>
  <si>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</si>
  <si>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</si>
  <si>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</si>
  <si>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</si>
  <si>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</si>
  <si>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</si>
  <si>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</si>
  <si>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</si>
  <si>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</si>
  <si>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</si>
  <si>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</si>
  <si>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</si>
  <si>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</si>
  <si>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</si>
  <si>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</si>
  <si>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</si>
  <si>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</si>
  <si>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</si>
  <si>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</si>
  <si>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</si>
  <si>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</si>
  <si>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</si>
  <si>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</si>
  <si>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</si>
  <si>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</si>
  <si>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</si>
  <si>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</si>
  <si>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</si>
  <si>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</si>
  <si>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</si>
  <si>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</si>
  <si>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</si>
  <si>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</si>
  <si>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</si>
  <si>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</si>
  <si>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</si>
  <si>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</si>
  <si>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</si>
  <si>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</si>
  <si>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</si>
  <si>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</si>
  <si>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</si>
  <si>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</si>
  <si>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</si>
  <si>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</si>
  <si>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</si>
  <si>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</si>
  <si>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</si>
  <si>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</si>
  <si>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</si>
  <si>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</si>
  <si>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</si>
  <si>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</si>
  <si>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</si>
  <si>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</si>
  <si>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</si>
  <si>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</si>
  <si>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</si>
  <si>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</si>
  <si>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</si>
  <si>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</si>
  <si>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</si>
  <si>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</si>
  <si>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</si>
  <si>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</si>
  <si>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</si>
  <si>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</si>
  <si>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</si>
  <si>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</si>
  <si>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</si>
  <si>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</si>
  <si>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</si>
  <si>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</si>
  <si>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</si>
  <si>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</si>
  <si>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</si>
  <si>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</si>
  <si>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</si>
  <si>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</si>
  <si>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</si>
  <si>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</si>
  <si>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</si>
  <si>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</si>
  <si>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</si>
  <si>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</si>
  <si>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</si>
  <si>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</si>
  <si>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</si>
  <si>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</si>
  <si>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</si>
  <si>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</si>
  <si>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</si>
  <si>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</si>
  <si>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</si>
  <si>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</si>
  <si>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</si>
  <si>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</si>
  <si>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</si>
  <si>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</si>
  <si>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</si>
  <si>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</si>
  <si>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</si>
  <si>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</si>
  <si>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</si>
  <si>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</si>
  <si>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</si>
  <si>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</si>
  <si>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</si>
  <si>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</si>
  <si>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</si>
  <si>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</si>
  <si>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</si>
  <si>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</si>
  <si>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</si>
  <si>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</si>
  <si>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</si>
  <si>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</si>
  <si>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</si>
  <si>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</si>
  <si>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</si>
  <si>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</si>
  <si>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</si>
  <si>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</si>
  <si>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</si>
  <si>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</si>
  <si>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</si>
  <si>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</si>
  <si>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</si>
  <si>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</si>
  <si>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</si>
  <si>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</si>
  <si>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</si>
  <si>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</si>
  <si>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</si>
  <si>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</si>
  <si>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</si>
  <si>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</si>
  <si>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</si>
  <si>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</si>
  <si>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</si>
  <si>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</si>
  <si>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</si>
  <si>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</si>
  <si>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</si>
  <si>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</si>
  <si>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</si>
  <si>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</si>
  <si>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</si>
  <si>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</si>
  <si>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</si>
  <si>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</si>
  <si>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</si>
  <si>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</si>
  <si>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</si>
  <si>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</si>
  <si>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</si>
  <si>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</si>
  <si>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</si>
  <si>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</si>
  <si>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</si>
  <si>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</si>
  <si>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</si>
  <si>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</si>
  <si>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</si>
  <si>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</si>
  <si>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</si>
  <si>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</si>
  <si>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</si>
  <si>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</si>
  <si>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</si>
  <si>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</si>
  <si>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</si>
  <si>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</si>
  <si>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</si>
  <si>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</si>
  <si>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</si>
  <si>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</si>
  <si>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</si>
  <si>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</si>
  <si>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</si>
  <si>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</si>
  <si>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</si>
  <si>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</si>
  <si>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</si>
  <si>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</si>
  <si>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</si>
  <si>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</si>
  <si>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</si>
  <si>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</si>
  <si>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</si>
  <si>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</si>
  <si>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</si>
  <si>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</si>
  <si>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</si>
  <si>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</si>
  <si>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</si>
  <si>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</si>
  <si>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</si>
  <si>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</si>
  <si>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</si>
  <si>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</si>
  <si>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</si>
  <si>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</si>
  <si>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</si>
  <si>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</si>
  <si>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</si>
  <si>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</si>
  <si>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</si>
  <si>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</si>
  <si>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</si>
  <si>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</si>
  <si>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</si>
  <si>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</si>
  <si>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</si>
  <si>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</si>
  <si>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</si>
  <si>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</si>
  <si>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</si>
  <si>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</si>
  <si>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</si>
  <si>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</si>
  <si>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</si>
  <si>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</si>
  <si>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</si>
  <si>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</si>
  <si>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</si>
  <si>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</si>
  <si>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</si>
  <si>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</si>
  <si>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</si>
  <si>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</si>
  <si>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</si>
  <si>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</si>
  <si>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</si>
  <si>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</si>
  <si>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</si>
  <si>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</si>
  <si>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</si>
  <si>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</si>
  <si>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</si>
  <si>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</si>
  <si>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</si>
  <si>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</si>
  <si>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</si>
  <si>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</si>
  <si>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</si>
  <si>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</si>
  <si>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</si>
  <si>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</si>
  <si>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</si>
  <si>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</si>
  <si>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</si>
  <si>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</si>
  <si>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</si>
  <si>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</si>
  <si>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</si>
  <si>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</si>
  <si>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</si>
  <si>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</si>
  <si>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</si>
  <si>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</si>
  <si>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</si>
  <si>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</si>
  <si>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</si>
  <si>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</si>
  <si>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</si>
  <si>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</si>
  <si>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</si>
  <si>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</si>
  <si>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</si>
  <si>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</si>
  <si>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</si>
  <si>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</si>
  <si>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</si>
  <si>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</si>
  <si>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</si>
  <si>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</si>
  <si>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</si>
  <si>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</si>
  <si>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</si>
  <si>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</si>
  <si>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</si>
  <si>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</si>
  <si>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</si>
  <si>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</si>
  <si>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</si>
  <si>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</si>
  <si>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</si>
  <si>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</si>
  <si>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</si>
  <si>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</si>
  <si>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</si>
  <si>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</si>
  <si>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</si>
  <si>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</si>
  <si>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</si>
  <si>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</si>
  <si>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</si>
  <si>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</si>
  <si>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</si>
  <si>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</si>
  <si>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</si>
  <si>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</si>
  <si>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</si>
  <si>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</si>
  <si>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</si>
  <si>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</si>
  <si>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</si>
  <si>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</si>
  <si>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</si>
  <si>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</si>
  <si>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</si>
  <si>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</si>
  <si>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</si>
  <si>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</si>
  <si>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</si>
  <si>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</si>
  <si>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</si>
  <si>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</si>
  <si>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</si>
  <si>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</si>
  <si>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</si>
  <si>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</si>
  <si>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</si>
  <si>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</si>
  <si>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</si>
  <si>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</si>
  <si>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</si>
  <si>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</si>
  <si>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</si>
  <si>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</si>
  <si>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</si>
  <si>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</si>
  <si>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</si>
  <si>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</si>
  <si>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</si>
  <si>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</si>
  <si>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</si>
  <si>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</si>
  <si>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</si>
  <si>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</si>
  <si>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</si>
  <si>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</si>
  <si>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</si>
  <si>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</si>
  <si>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</si>
  <si>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</si>
  <si>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</si>
  <si>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</si>
  <si>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</si>
  <si>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</si>
  <si>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</si>
  <si>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</si>
  <si>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</si>
  <si>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</si>
  <si>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</si>
  <si>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</si>
  <si>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</si>
  <si>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</si>
  <si>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</si>
  <si>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</si>
  <si>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</si>
  <si>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</si>
  <si>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</si>
  <si>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</si>
  <si>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</si>
  <si>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</si>
  <si>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</si>
  <si>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</si>
  <si>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</si>
  <si>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</si>
  <si>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</si>
  <si>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</si>
  <si>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</si>
  <si>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</si>
  <si>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</si>
  <si>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</si>
  <si>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</si>
  <si>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</si>
  <si>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</si>
  <si>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</si>
  <si>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</si>
  <si>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</si>
  <si>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</si>
  <si>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</si>
  <si>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</si>
  <si>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</si>
  <si>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</si>
  <si>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</si>
  <si>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</si>
  <si>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</si>
  <si>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</si>
  <si>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</si>
  <si>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</si>
  <si>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</si>
  <si>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</si>
  <si>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</si>
  <si>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</si>
  <si>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</si>
  <si>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</si>
  <si>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</si>
  <si>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</si>
  <si>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</si>
  <si>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</si>
  <si>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</si>
  <si>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</si>
  <si>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</si>
  <si>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</si>
  <si>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</si>
  <si>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</si>
  <si>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</si>
  <si>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</si>
  <si>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</si>
  <si>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</si>
  <si>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</si>
  <si>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</si>
  <si>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</si>
  <si>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</si>
  <si>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</si>
  <si>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</si>
  <si>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</si>
  <si>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</si>
  <si>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</si>
  <si>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</si>
  <si>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</si>
  <si>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</si>
  <si>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</si>
  <si>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</si>
  <si>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</si>
  <si>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</si>
  <si>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</si>
  <si>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</si>
  <si>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</si>
  <si>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</si>
  <si>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</si>
  <si>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</si>
  <si>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</si>
  <si>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</si>
  <si>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</si>
  <si>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</si>
  <si>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</si>
  <si>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</si>
  <si>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</si>
  <si>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</si>
  <si>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</si>
  <si>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</si>
  <si>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</si>
  <si>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</si>
  <si>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</si>
  <si>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</si>
  <si>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</si>
  <si>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</si>
  <si>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</si>
  <si>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</si>
  <si>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</si>
  <si>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</si>
  <si>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</si>
  <si>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</si>
  <si>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</si>
  <si>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</si>
  <si>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</si>
  <si>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</si>
  <si>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</si>
  <si>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</si>
  <si>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</si>
  <si>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</si>
  <si>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</si>
  <si>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</si>
  <si>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</si>
  <si>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</si>
  <si>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</si>
  <si>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</si>
  <si>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</si>
  <si>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</si>
  <si>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</si>
  <si>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</si>
  <si>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</si>
  <si>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</si>
  <si>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</si>
  <si>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</si>
  <si>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</si>
  <si>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</si>
  <si>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</si>
  <si>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</si>
  <si>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</si>
  <si>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</si>
  <si>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</si>
  <si>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</si>
  <si>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</si>
  <si>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</si>
  <si>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</si>
  <si>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</si>
  <si>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</si>
  <si>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</si>
  <si>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</si>
  <si>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</si>
  <si>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</si>
  <si>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</si>
  <si>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</si>
  <si>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</si>
  <si>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</si>
  <si>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</si>
  <si>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</si>
  <si>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</si>
  <si>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</si>
  <si>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</si>
  <si>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</si>
  <si>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</si>
  <si>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</si>
  <si>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</si>
  <si>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</si>
  <si>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</si>
  <si>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</si>
  <si>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</si>
  <si>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</si>
  <si>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</si>
  <si>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</si>
  <si>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</si>
  <si>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</si>
  <si>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</si>
  <si>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</si>
  <si>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</si>
  <si>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</si>
  <si>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</si>
  <si>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</si>
  <si>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</si>
  <si>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</si>
  <si>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</si>
  <si>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</si>
  <si>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</si>
  <si>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</si>
  <si>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</si>
  <si>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</si>
  <si>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</si>
  <si>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</si>
  <si>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</si>
  <si>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</si>
  <si>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</si>
  <si>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</si>
  <si>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</si>
  <si>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</si>
  <si>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</si>
  <si>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</si>
  <si>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</si>
  <si>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</si>
  <si>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</si>
  <si>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</si>
  <si>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</si>
  <si>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</si>
  <si>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</si>
  <si>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</si>
  <si>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</si>
  <si>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</si>
  <si>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</si>
  <si>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</si>
  <si>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</si>
  <si>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</si>
  <si>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</si>
  <si>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</si>
  <si>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</si>
  <si>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</si>
  <si>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</si>
  <si>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</si>
  <si>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</si>
  <si>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</si>
  <si>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</si>
  <si>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</si>
  <si>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</si>
  <si>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</si>
  <si>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</si>
  <si>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</si>
  <si>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</si>
  <si>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</si>
  <si>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</si>
  <si>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</si>
  <si>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</si>
  <si>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</si>
  <si>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</si>
  <si>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</si>
  <si>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</si>
  <si>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</si>
  <si>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</si>
  <si>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</si>
  <si>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</si>
  <si>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</si>
  <si>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</si>
  <si>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</si>
  <si>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</si>
  <si>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</si>
  <si>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</si>
  <si>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</si>
  <si>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</si>
  <si>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</si>
  <si>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</si>
  <si>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</si>
  <si>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</si>
  <si>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</si>
  <si>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</si>
  <si>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</si>
  <si>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</si>
  <si>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</si>
  <si>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</si>
  <si>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</si>
  <si>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</si>
  <si>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</si>
  <si>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</si>
  <si>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</si>
  <si>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</si>
  <si>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</si>
  <si>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</si>
  <si>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</si>
  <si>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</si>
  <si>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</si>
  <si>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</si>
  <si>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</si>
  <si>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</si>
  <si>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</si>
  <si>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</si>
  <si>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</si>
  <si>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</si>
  <si>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</si>
  <si>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</si>
  <si>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</si>
  <si>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</si>
  <si>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</si>
  <si>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</si>
  <si>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</si>
  <si>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</si>
  <si>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</si>
  <si>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</si>
  <si>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</si>
  <si>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</si>
  <si>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</si>
  <si>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</si>
  <si>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</si>
  <si>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</si>
  <si>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</si>
  <si>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</si>
  <si>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</si>
  <si>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</si>
  <si>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</si>
  <si>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</si>
  <si>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</si>
  <si>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</si>
  <si>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</si>
  <si>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</si>
  <si>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</si>
  <si>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</si>
  <si>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</si>
  <si>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</si>
  <si>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</si>
  <si>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</si>
  <si>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</si>
  <si>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</si>
  <si>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</si>
  <si>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</si>
  <si>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</si>
  <si>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</si>
  <si>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</si>
  <si>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</si>
  <si>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</si>
  <si>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</si>
  <si>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</si>
  <si>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</si>
  <si>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</si>
  <si>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</si>
  <si>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</si>
  <si>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</si>
  <si>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</si>
  <si>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</si>
  <si>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</si>
  <si>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</si>
  <si>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</si>
  <si>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</si>
  <si>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</si>
  <si>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</si>
  <si>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</si>
  <si>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</si>
  <si>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</si>
  <si>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</si>
  <si>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</si>
  <si>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</si>
  <si>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</si>
  <si>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</si>
  <si>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</si>
  <si>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</si>
  <si>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</si>
  <si>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</si>
  <si>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</si>
  <si>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</si>
  <si>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</si>
  <si>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</si>
  <si>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</si>
  <si>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</si>
  <si>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</si>
  <si>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</si>
  <si>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</si>
  <si>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</si>
  <si>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</si>
  <si>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</si>
  <si>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</si>
  <si>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</si>
  <si>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</si>
  <si>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</si>
  <si>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</si>
  <si>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</si>
  <si>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</si>
  <si>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</si>
  <si>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</si>
  <si>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</si>
  <si>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</si>
  <si>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</si>
  <si>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</si>
  <si>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</si>
  <si>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</si>
  <si>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</si>
  <si>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</si>
  <si>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</si>
  <si>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</si>
  <si>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</si>
  <si>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</si>
  <si>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</si>
  <si>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</si>
  <si>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</si>
  <si>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</si>
  <si>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</si>
  <si>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</si>
  <si>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</si>
  <si>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</si>
  <si>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</si>
  <si>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</si>
  <si>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</si>
  <si>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</si>
  <si>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</si>
  <si>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</si>
  <si>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</si>
  <si>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</si>
  <si>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</si>
  <si>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</si>
  <si>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</si>
  <si>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</si>
  <si>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</si>
  <si>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</si>
  <si>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</si>
  <si>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</si>
  <si>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</si>
  <si>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</si>
  <si>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</si>
  <si>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</si>
  <si>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</si>
  <si>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</si>
  <si>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</si>
  <si>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</si>
  <si>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</si>
  <si>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</si>
  <si>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</si>
  <si>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</si>
  <si>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</si>
  <si>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</si>
  <si>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</si>
  <si>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</si>
  <si>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</si>
  <si>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</si>
  <si>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</si>
  <si>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</si>
  <si>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</si>
  <si>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</si>
  <si>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</si>
  <si>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</si>
  <si>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</si>
  <si>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</si>
  <si>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</si>
  <si>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</si>
  <si>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</si>
  <si>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</si>
  <si>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</si>
  <si>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</si>
  <si>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</si>
  <si>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</si>
  <si>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</si>
  <si>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</si>
  <si>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</si>
  <si>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</si>
  <si>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</si>
  <si>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</si>
  <si>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</si>
  <si>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</si>
  <si>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</si>
  <si>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</si>
  <si>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</si>
  <si>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</si>
  <si>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</si>
  <si>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</si>
  <si>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</si>
  <si>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</si>
  <si>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</si>
  <si>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</si>
  <si>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</si>
  <si>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</si>
  <si>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</si>
  <si>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</si>
  <si>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</si>
  <si>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</si>
  <si>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</si>
  <si>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</si>
  <si>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</si>
  <si>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</si>
  <si>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</si>
  <si>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</si>
  <si>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</si>
  <si>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</si>
  <si>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</si>
  <si>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</si>
  <si>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</si>
  <si>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</si>
  <si>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</si>
  <si>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</si>
  <si>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</si>
  <si>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</si>
  <si>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</si>
  <si>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</si>
  <si>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</si>
  <si>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</si>
  <si>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</si>
  <si>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</si>
  <si>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</si>
  <si>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</si>
  <si>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</si>
  <si>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</si>
  <si>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</si>
  <si>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</si>
  <si>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</si>
  <si>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</si>
  <si>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</si>
  <si>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</si>
  <si>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</si>
  <si>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</si>
  <si>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</si>
  <si>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</si>
  <si>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</si>
  <si>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</si>
  <si>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</si>
  <si>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</si>
  <si>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</si>
  <si>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</si>
  <si>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</si>
  <si>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</si>
  <si>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</si>
  <si>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</si>
  <si>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</si>
  <si>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</si>
  <si>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</si>
  <si>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</si>
  <si>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</si>
  <si>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</si>
  <si>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</si>
  <si>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</si>
  <si>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</si>
  <si>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</si>
  <si>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</si>
  <si>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</si>
  <si>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</si>
  <si>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</si>
  <si>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</si>
  <si>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</si>
  <si>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</si>
  <si>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</si>
  <si>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</si>
  <si>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</si>
  <si>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</si>
  <si>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</si>
  <si>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</si>
  <si>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</si>
  <si>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</si>
  <si>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</si>
  <si>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</si>
  <si>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</si>
  <si>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</si>
  <si>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</si>
  <si>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</si>
  <si>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</si>
  <si>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</si>
  <si>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</si>
  <si>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</si>
  <si>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</si>
  <si>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</si>
  <si>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</si>
  <si>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</si>
  <si>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</si>
  <si>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</si>
  <si>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</si>
  <si>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</si>
  <si>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</si>
  <si>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</si>
  <si>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</si>
  <si>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</si>
  <si>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</si>
  <si>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</si>
  <si>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</si>
  <si>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</si>
  <si>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</si>
  <si>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</si>
  <si>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</si>
  <si>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</si>
  <si>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</si>
  <si>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</si>
  <si>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</si>
  <si>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</si>
  <si>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</si>
  <si>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</si>
  <si>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</si>
  <si>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</si>
  <si>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</si>
  <si>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</si>
  <si>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</si>
  <si>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</si>
  <si>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</si>
  <si>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</si>
  <si>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</si>
  <si>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</si>
  <si>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</si>
  <si>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</si>
  <si>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</si>
  <si>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</si>
  <si>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</si>
  <si>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</si>
  <si>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</si>
  <si>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</si>
  <si>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</si>
  <si>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</si>
  <si>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</si>
  <si>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</si>
  <si>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</si>
  <si>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</si>
  <si>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</si>
  <si>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</si>
  <si>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</si>
  <si>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</si>
  <si>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</si>
  <si>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</si>
  <si>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</si>
  <si>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</si>
  <si>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</si>
  <si>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</si>
  <si>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</si>
  <si>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</si>
  <si>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</si>
  <si>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</si>
  <si>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</si>
  <si>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</si>
  <si>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</si>
  <si>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</si>
  <si>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</si>
  <si>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</si>
  <si>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</si>
  <si>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</si>
  <si>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</si>
  <si>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</si>
  <si>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</si>
  <si>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</si>
  <si>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</si>
  <si>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</si>
  <si>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</si>
  <si>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</si>
  <si>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</si>
  <si>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</si>
  <si>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</si>
  <si>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</si>
  <si>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</si>
  <si>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</si>
  <si>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</si>
  <si>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</si>
  <si>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</si>
  <si>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</si>
  <si>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</si>
  <si>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</si>
  <si>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</si>
  <si>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</si>
  <si>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</si>
  <si>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</si>
  <si>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</si>
  <si>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</si>
  <si>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</si>
  <si>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</si>
  <si>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</si>
  <si>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</si>
  <si>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</si>
  <si>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</si>
  <si>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</si>
  <si>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</si>
  <si>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</si>
  <si>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</si>
  <si>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</si>
  <si>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</si>
  <si>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</si>
  <si>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</si>
  <si>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</si>
  <si>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</si>
  <si>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</si>
  <si>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</si>
  <si>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</si>
  <si>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</si>
  <si>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</si>
  <si>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</si>
  <si>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</si>
  <si>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</si>
  <si>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</si>
  <si>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</si>
  <si>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</si>
  <si>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</si>
  <si>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</si>
  <si>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</si>
  <si>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</si>
  <si>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</si>
  <si>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</si>
  <si>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</si>
  <si>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</si>
  <si>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</si>
  <si>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</si>
  <si>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</si>
  <si>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</si>
  <si>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</si>
  <si>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</si>
  <si>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</si>
  <si>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</si>
  <si>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</si>
  <si>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</si>
  <si>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</si>
  <si>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</si>
  <si>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</si>
  <si>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</si>
  <si>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</si>
  <si>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</si>
  <si>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</si>
  <si>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</si>
  <si>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</si>
  <si>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</si>
  <si>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</si>
  <si>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</si>
  <si>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</si>
  <si>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</si>
  <si>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</si>
  <si>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</si>
  <si>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</si>
  <si>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</si>
  <si>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</si>
  <si>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</si>
  <si>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</si>
  <si>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</si>
  <si>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</si>
  <si>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</si>
  <si>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</si>
  <si>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</si>
  <si>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</si>
  <si>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</si>
  <si>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</si>
  <si>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</si>
  <si>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</si>
  <si>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</si>
  <si>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</si>
  <si>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</si>
  <si>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</si>
  <si>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</si>
  <si>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</si>
  <si>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</si>
  <si>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</si>
  <si>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</si>
  <si>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</si>
  <si>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</si>
  <si>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</si>
  <si>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</si>
  <si>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</si>
  <si>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</si>
  <si>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</si>
  <si>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</si>
  <si>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</si>
  <si>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</si>
  <si>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</si>
  <si>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</si>
  <si>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</si>
  <si>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</si>
  <si>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</si>
  <si>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</si>
  <si>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</si>
  <si>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</si>
  <si>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</si>
  <si>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</si>
  <si>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</si>
  <si>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</si>
  <si>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</si>
  <si>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</si>
  <si>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</si>
  <si>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</si>
  <si>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</si>
  <si>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</si>
  <si>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</si>
  <si>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</si>
  <si>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</si>
  <si>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</si>
  <si>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</si>
  <si>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</si>
  <si>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</si>
  <si>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</si>
  <si>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</si>
  <si>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</si>
  <si>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</si>
  <si>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</si>
  <si>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</si>
  <si>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</si>
  <si>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</si>
  <si>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</si>
  <si>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</si>
  <si>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</si>
  <si>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</si>
  <si>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</si>
  <si>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</si>
  <si>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</si>
  <si>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</si>
  <si>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</si>
  <si>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</si>
  <si>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</si>
  <si>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</si>
  <si>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</si>
  <si>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</si>
  <si>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</si>
  <si>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</si>
  <si>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</si>
  <si>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</si>
  <si>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</si>
  <si>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</si>
  <si>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</si>
  <si>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</si>
  <si>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</si>
  <si>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</si>
  <si>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</si>
  <si>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</si>
  <si>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</si>
  <si>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</si>
  <si>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</si>
  <si>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</si>
  <si>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</si>
  <si>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</si>
  <si>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</si>
  <si>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</si>
  <si>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</si>
  <si>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</si>
  <si>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</si>
  <si>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</si>
  <si>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</si>
  <si>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</si>
  <si>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</si>
  <si>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</si>
  <si>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</si>
  <si>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</si>
  <si>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</si>
  <si>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</si>
  <si>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</si>
  <si>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</si>
  <si>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</si>
  <si>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</si>
  <si>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</si>
  <si>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</si>
  <si>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</si>
  <si>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</si>
  <si>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</si>
  <si>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</si>
  <si>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</si>
  <si>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</si>
  <si>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</si>
  <si>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</si>
  <si>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</si>
  <si>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</si>
  <si>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</si>
  <si>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</si>
  <si>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</si>
  <si>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</si>
  <si>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</si>
  <si>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</si>
  <si>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</si>
  <si>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</si>
  <si>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</si>
  <si>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</si>
  <si>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</si>
  <si>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</si>
  <si>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</si>
  <si>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</si>
  <si>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</si>
  <si>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</si>
  <si>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</si>
  <si>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</si>
  <si>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</si>
  <si>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</si>
  <si>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</si>
  <si>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</si>
  <si>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</si>
  <si>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</si>
  <si>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</si>
  <si>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</si>
  <si>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</si>
  <si>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</si>
  <si>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</si>
  <si>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</si>
  <si>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</si>
  <si>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</si>
  <si>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</si>
  <si>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</si>
  <si>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</si>
  <si>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</si>
  <si>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</si>
  <si>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</si>
  <si>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</si>
  <si>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</si>
  <si>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</si>
  <si>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</si>
  <si>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</si>
  <si>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</si>
  <si>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</si>
  <si>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</si>
  <si>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</si>
  <si>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</si>
  <si>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</si>
  <si>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</si>
  <si>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</si>
  <si>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</si>
  <si>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</si>
  <si>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</si>
  <si>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</si>
  <si>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</si>
  <si>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</si>
  <si>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</si>
  <si>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</si>
  <si>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</si>
  <si>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</si>
  <si>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</si>
  <si>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</si>
  <si>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</si>
  <si>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</si>
  <si>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</si>
  <si>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</si>
  <si>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</si>
  <si>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</si>
  <si>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</si>
  <si>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</si>
  <si>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</si>
  <si>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</si>
  <si>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</si>
  <si>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</si>
  <si>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</si>
  <si>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</si>
  <si>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</si>
  <si>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</si>
  <si>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</si>
  <si>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</si>
  <si>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</si>
  <si>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</si>
  <si>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</si>
  <si>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</si>
  <si>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</si>
  <si>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</si>
  <si>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</si>
  <si>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</si>
  <si>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</si>
  <si>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</si>
  <si>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</si>
  <si>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</si>
  <si>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</si>
  <si>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</si>
  <si>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</si>
  <si>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</si>
  <si>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</si>
  <si>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</si>
  <si>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</si>
  <si>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</si>
  <si>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</si>
  <si>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</si>
  <si>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</si>
  <si>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</si>
  <si>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</si>
  <si>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</si>
  <si>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</si>
  <si>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</si>
  <si>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</si>
  <si>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</si>
  <si>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</si>
  <si>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</si>
  <si>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</si>
  <si>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</si>
  <si>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</si>
  <si>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</si>
  <si>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</si>
  <si>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</si>
  <si>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</si>
  <si>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</si>
  <si>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</si>
  <si>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</si>
  <si>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</si>
  <si>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</si>
  <si>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</si>
  <si>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</si>
  <si>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</si>
  <si>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</si>
  <si>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</si>
  <si>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</si>
  <si>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</si>
  <si>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</si>
  <si>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</si>
  <si>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</si>
  <si>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</si>
  <si>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</si>
  <si>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</si>
  <si>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</si>
  <si>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</si>
  <si>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</si>
  <si>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</si>
  <si>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</si>
  <si>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</si>
  <si>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</si>
  <si>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</si>
  <si>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</si>
  <si>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</si>
  <si>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</si>
  <si>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</si>
  <si>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</si>
  <si>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</si>
  <si>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</si>
  <si>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</si>
  <si>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</si>
  <si>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</si>
  <si>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</si>
  <si>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</si>
  <si>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</si>
  <si>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</si>
  <si>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</si>
  <si>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</si>
  <si>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</si>
  <si>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</si>
  <si>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</si>
  <si>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</si>
  <si>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</si>
  <si>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</si>
  <si>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</si>
  <si>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</si>
  <si>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</si>
  <si>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</si>
  <si>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</si>
  <si>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</si>
  <si>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</si>
  <si>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</si>
  <si>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</si>
  <si>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</si>
  <si>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</si>
  <si>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</si>
  <si>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</si>
  <si>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</si>
  <si>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</si>
  <si>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</si>
  <si>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</si>
  <si>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</si>
  <si>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</si>
  <si>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</si>
  <si>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</si>
  <si>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</si>
  <si>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</si>
  <si>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</si>
  <si>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</si>
  <si>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</si>
  <si>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</si>
  <si>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</si>
  <si>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</si>
  <si>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</si>
  <si>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</si>
  <si>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</si>
  <si>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</si>
  <si>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</si>
  <si>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</si>
  <si>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</si>
  <si>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</si>
  <si>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</si>
  <si>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</si>
  <si>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</si>
  <si>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</si>
  <si>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</si>
  <si>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</si>
  <si>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</si>
  <si>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</si>
  <si>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</si>
  <si>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</si>
  <si>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</si>
  <si>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</si>
  <si>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</si>
  <si>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</si>
  <si>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</si>
  <si>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</si>
  <si>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</si>
  <si>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</si>
  <si>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</si>
  <si>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</si>
  <si>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</si>
  <si>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</si>
  <si>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</si>
  <si>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</si>
  <si>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</si>
  <si>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</si>
  <si>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</si>
  <si>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</si>
  <si>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</si>
  <si>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</si>
  <si>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</si>
  <si>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</si>
  <si>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</si>
  <si>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</si>
  <si>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</si>
  <si>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</si>
  <si>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</si>
  <si>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</si>
  <si>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</si>
  <si>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</si>
  <si>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</si>
  <si>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</si>
  <si>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</si>
  <si>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</si>
  <si>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</si>
  <si>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</si>
  <si>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</si>
  <si>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</si>
  <si>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</si>
  <si>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</si>
  <si>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</si>
  <si>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</si>
  <si>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</si>
  <si>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</si>
  <si>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</si>
  <si>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</si>
  <si>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</si>
  <si>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</si>
  <si>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</si>
  <si>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</si>
  <si>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</si>
  <si>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</si>
  <si>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</si>
  <si>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</si>
  <si>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</si>
  <si>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</si>
  <si>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</si>
  <si>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</si>
  <si>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</si>
  <si>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</si>
  <si>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</si>
  <si>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</si>
  <si>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</si>
  <si>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</si>
  <si>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</si>
  <si>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</si>
  <si>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</si>
  <si>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</si>
  <si>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</si>
  <si>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</si>
  <si>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</si>
  <si>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</si>
  <si>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</si>
  <si>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</si>
  <si>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</si>
  <si>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</si>
  <si>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</si>
  <si>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</si>
  <si>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</si>
  <si>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</si>
  <si>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</si>
  <si>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</si>
  <si>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</si>
  <si>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</si>
  <si>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</si>
  <si>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</si>
  <si>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</si>
  <si>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</si>
  <si>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</si>
  <si>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</si>
  <si>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</si>
  <si>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</si>
  <si>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</si>
  <si>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</si>
  <si>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</si>
  <si>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</si>
  <si>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</si>
  <si>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</si>
  <si>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</si>
  <si>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</si>
  <si>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</si>
  <si>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</si>
  <si>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</si>
  <si>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</si>
  <si>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</si>
  <si>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</si>
  <si>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</si>
  <si>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</si>
  <si>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</si>
  <si>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</si>
  <si>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</si>
  <si>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</si>
  <si>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</si>
  <si>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</si>
  <si>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</si>
  <si>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</si>
  <si>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</si>
  <si>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</si>
  <si>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</si>
  <si>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</si>
  <si>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</si>
  <si>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</si>
  <si>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</si>
  <si>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</si>
  <si>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</si>
  <si>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</si>
  <si>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</si>
  <si>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</si>
  <si>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</si>
  <si>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</si>
  <si>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</si>
  <si>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</si>
  <si>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</si>
  <si>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</si>
  <si>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</si>
  <si>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</si>
  <si>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</si>
  <si>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</si>
  <si>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</si>
  <si>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</si>
  <si>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</si>
  <si>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</si>
  <si>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</si>
  <si>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</si>
  <si>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</si>
  <si>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</si>
  <si>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</si>
  <si>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</si>
  <si>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</si>
  <si>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</si>
  <si>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</si>
  <si>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</si>
  <si>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</si>
  <si>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</si>
  <si>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</si>
  <si>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</si>
  <si>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</si>
  <si>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</si>
  <si>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</si>
  <si>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</si>
  <si>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</si>
  <si>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</si>
  <si>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</si>
  <si>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</si>
  <si>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</si>
  <si>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</si>
  <si>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</si>
  <si>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</si>
  <si>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</si>
  <si>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</si>
  <si>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</si>
  <si>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</si>
  <si>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</si>
  <si>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</si>
  <si>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</si>
  <si>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</si>
  <si>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</si>
  <si>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</si>
  <si>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</si>
  <si>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</si>
  <si>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</si>
  <si>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</si>
  <si>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</si>
  <si>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</si>
  <si>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</si>
  <si>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</si>
  <si>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</si>
  <si>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</si>
  <si>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</si>
  <si>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</si>
  <si>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</si>
  <si>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</si>
  <si>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</si>
  <si>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</si>
  <si>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</si>
  <si>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</si>
  <si>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</si>
  <si>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</si>
  <si>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</si>
  <si>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</si>
  <si>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</si>
  <si>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</si>
  <si>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</si>
  <si>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</si>
  <si>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</si>
  <si>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</si>
  <si>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</si>
  <si>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</si>
  <si>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</si>
  <si>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</si>
  <si>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</si>
  <si>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</si>
  <si>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</si>
  <si>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</si>
  <si>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</si>
  <si>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</si>
  <si>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</si>
  <si>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</si>
  <si>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</si>
  <si>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</si>
  <si>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</si>
  <si>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</si>
  <si>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</si>
  <si>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</si>
  <si>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</si>
  <si>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</si>
  <si>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</si>
  <si>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</si>
  <si>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</si>
  <si>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</si>
  <si>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</si>
  <si>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</si>
  <si>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</si>
  <si>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</si>
  <si>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</si>
  <si>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</si>
  <si>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</si>
  <si>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</si>
  <si>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</si>
  <si>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</si>
  <si>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</si>
  <si>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</si>
  <si>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</si>
  <si>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</si>
  <si>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</si>
  <si>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</si>
  <si>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</si>
  <si>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</si>
  <si>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</si>
  <si>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</si>
  <si>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</si>
  <si>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</si>
  <si>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</si>
  <si>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</si>
  <si>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</si>
  <si>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</si>
  <si>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</si>
  <si>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</si>
  <si>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</si>
  <si>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</si>
  <si>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</si>
  <si>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</si>
  <si>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</si>
  <si>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</si>
  <si>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</si>
  <si>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</si>
  <si>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</si>
  <si>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</si>
  <si>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</si>
  <si>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</si>
  <si>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</si>
  <si>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</si>
  <si>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</si>
  <si>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</si>
  <si>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</si>
  <si>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</si>
  <si>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</si>
  <si>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</si>
  <si>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</si>
  <si>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</si>
  <si>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</si>
  <si>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</si>
  <si>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</si>
  <si>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</si>
  <si>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</si>
  <si>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</si>
  <si>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</si>
  <si>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</si>
  <si>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</si>
  <si>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</si>
  <si>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</si>
  <si>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</si>
  <si>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</si>
  <si>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</si>
  <si>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</si>
  <si>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</si>
  <si>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</si>
  <si>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</si>
  <si>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</si>
  <si>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</si>
  <si>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</si>
  <si>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</si>
  <si>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</si>
  <si>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</si>
  <si>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</si>
  <si>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</si>
  <si>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</si>
  <si>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</si>
  <si>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</si>
  <si>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</si>
  <si>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</si>
  <si>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</si>
  <si>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</si>
  <si>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</si>
  <si>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</si>
  <si>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</si>
  <si>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</si>
  <si>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</si>
  <si>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</si>
  <si>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</si>
  <si>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</si>
  <si>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</si>
  <si>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</si>
  <si>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</si>
  <si>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</si>
  <si>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</si>
  <si>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</si>
  <si>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</si>
  <si>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</si>
  <si>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</si>
  <si>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</si>
  <si>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</si>
  <si>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</si>
  <si>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</si>
  <si>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</si>
  <si>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</si>
  <si>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</si>
  <si>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</si>
  <si>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</si>
  <si>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</si>
  <si>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</si>
  <si>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</si>
  <si>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</si>
  <si>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</si>
  <si>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</si>
  <si>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</si>
  <si>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</si>
  <si>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</si>
  <si>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</si>
  <si>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</si>
  <si>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</si>
  <si>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</si>
  <si>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</si>
  <si>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</si>
  <si>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</si>
  <si>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</si>
  <si>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</si>
  <si>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</si>
  <si>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</si>
  <si>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</si>
  <si>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</si>
  <si>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</si>
  <si>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</si>
  <si>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</si>
  <si>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</si>
  <si>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</si>
  <si>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</si>
  <si>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</si>
  <si>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</si>
  <si>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</si>
  <si>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</si>
  <si>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</si>
  <si>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</si>
  <si>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</si>
  <si>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</si>
  <si>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</si>
  <si>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</si>
  <si>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</si>
  <si>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</si>
  <si>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</si>
  <si>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</si>
  <si>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</si>
  <si>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</si>
  <si>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</si>
  <si>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</si>
  <si>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</si>
  <si>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</si>
  <si>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</si>
  <si>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</si>
  <si>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</si>
  <si>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</si>
  <si>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</si>
  <si>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</si>
  <si>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</si>
  <si>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</si>
  <si>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</si>
  <si>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</si>
  <si>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</si>
  <si>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</si>
  <si>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</si>
  <si>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</si>
  <si>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</si>
  <si>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</si>
  <si>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</si>
  <si>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</si>
  <si>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</si>
  <si>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</si>
  <si>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</si>
  <si>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</si>
  <si>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</si>
  <si>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</si>
  <si>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</si>
  <si>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</si>
  <si>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</si>
  <si>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</si>
  <si>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</si>
  <si>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</si>
  <si>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</si>
  <si>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</si>
  <si>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</si>
  <si>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</si>
  <si>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</si>
  <si>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</si>
  <si>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</si>
  <si>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</si>
  <si>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</si>
  <si>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</si>
  <si>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</si>
  <si>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</si>
  <si>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</si>
  <si>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</si>
  <si>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</si>
  <si>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</si>
  <si>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</si>
  <si>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</si>
  <si>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</si>
  <si>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</si>
  <si>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</si>
  <si>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</si>
  <si>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</si>
  <si>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</si>
  <si>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</si>
  <si>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</si>
  <si>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</si>
  <si>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</si>
  <si>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</si>
  <si>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</si>
  <si>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</si>
  <si>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</si>
  <si>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</si>
  <si>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</si>
  <si>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</si>
  <si>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</si>
  <si>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</si>
  <si>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</si>
  <si>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</si>
  <si>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</si>
  <si>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</si>
  <si>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</si>
  <si>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</si>
  <si>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</si>
  <si>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</si>
  <si>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</si>
  <si>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</si>
  <si>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</si>
  <si>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</si>
  <si>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</si>
  <si>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</si>
  <si>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</si>
  <si>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</si>
  <si>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</si>
  <si>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</si>
  <si>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</si>
  <si>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</si>
  <si>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</si>
  <si>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</si>
  <si>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</si>
  <si>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</si>
  <si>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</si>
  <si>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</si>
  <si>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</si>
  <si>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</si>
  <si>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</si>
  <si>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</si>
  <si>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</si>
  <si>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</si>
  <si>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</si>
  <si>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</si>
  <si>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</si>
  <si>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</si>
  <si>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</si>
  <si>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</si>
  <si>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</si>
  <si>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</si>
  <si>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</si>
  <si>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</si>
  <si>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</si>
  <si>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</si>
  <si>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</si>
  <si>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</si>
  <si>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</si>
  <si>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</si>
  <si>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</si>
  <si>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</si>
  <si>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</si>
  <si>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</si>
  <si>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</si>
  <si>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</si>
  <si>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</si>
  <si>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</si>
  <si>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</si>
  <si>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</si>
  <si>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</si>
  <si>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</si>
  <si>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</si>
  <si>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</si>
  <si>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</si>
  <si>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</si>
  <si>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</si>
  <si>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</si>
  <si>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</si>
  <si>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</si>
  <si>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</si>
  <si>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</si>
  <si>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</si>
  <si>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</si>
  <si>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</si>
  <si>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</si>
  <si>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</si>
  <si>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</si>
  <si>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</si>
  <si>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</si>
  <si>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</si>
  <si>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</si>
  <si>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</si>
  <si>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</si>
  <si>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</si>
  <si>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</si>
  <si>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</si>
  <si>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</si>
  <si>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</si>
  <si>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</si>
  <si>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</si>
  <si>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</si>
  <si>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</si>
  <si>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</si>
  <si>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</si>
  <si>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</si>
  <si>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</si>
  <si>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</si>
  <si>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</si>
  <si>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</si>
  <si>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</si>
  <si>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</si>
  <si>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</si>
  <si>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</si>
  <si>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</si>
  <si>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</si>
  <si>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</si>
  <si>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</si>
  <si>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</si>
  <si>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</si>
  <si>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</si>
  <si>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</si>
  <si>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</si>
  <si>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</si>
  <si>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</si>
  <si>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</si>
  <si>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</si>
  <si>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</si>
  <si>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</si>
  <si>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</si>
  <si>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</si>
  <si>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</si>
  <si>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</si>
  <si>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</si>
  <si>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</si>
  <si>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</si>
  <si>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</si>
  <si>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</si>
  <si>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</si>
  <si>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</si>
  <si>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</si>
  <si>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</si>
  <si>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</si>
  <si>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</si>
  <si>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</si>
  <si>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</si>
  <si>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</si>
  <si>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</si>
  <si>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</si>
  <si>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</si>
  <si>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</si>
  <si>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</si>
  <si>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</si>
  <si>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</si>
  <si>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</si>
  <si>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</si>
  <si>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</si>
  <si>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</si>
  <si>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</si>
  <si>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</si>
  <si>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</si>
  <si>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</si>
  <si>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</si>
  <si>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</si>
  <si>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</si>
  <si>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</si>
  <si>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</si>
  <si>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</si>
  <si>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</si>
  <si>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</si>
  <si>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</si>
  <si>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</si>
  <si>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</si>
  <si>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</si>
  <si>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</si>
  <si>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</si>
  <si>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</si>
  <si>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</si>
  <si>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</si>
  <si>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</si>
  <si>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</si>
  <si>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</si>
  <si>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</si>
  <si>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</si>
  <si>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</si>
  <si>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</si>
  <si>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</si>
  <si>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</si>
  <si>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</si>
  <si>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</si>
  <si>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</si>
  <si>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</si>
  <si>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</si>
  <si>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</si>
  <si>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</si>
  <si>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</si>
  <si>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</si>
  <si>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</si>
  <si>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</si>
  <si>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</si>
  <si>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</si>
  <si>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</si>
  <si>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</si>
  <si>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</si>
  <si>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</si>
  <si>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</si>
  <si>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</si>
  <si>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</si>
  <si>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</si>
  <si>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</si>
  <si>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</si>
  <si>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</si>
  <si>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</si>
  <si>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</si>
  <si>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</si>
  <si>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</si>
  <si>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</si>
  <si>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</si>
  <si>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</si>
  <si>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</si>
  <si>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</si>
  <si>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</si>
  <si>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</si>
  <si>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</si>
  <si>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</si>
  <si>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</si>
  <si>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</si>
  <si>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</si>
  <si>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</si>
  <si>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</si>
  <si>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</si>
  <si>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</si>
  <si>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</si>
  <si>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</si>
  <si>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</si>
  <si>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</si>
  <si>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</si>
  <si>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</si>
  <si>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</si>
  <si>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</si>
  <si>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</si>
  <si>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</si>
  <si>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</si>
  <si>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</si>
  <si>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</si>
  <si>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</si>
  <si>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</si>
  <si>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</si>
  <si>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</si>
  <si>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</si>
  <si>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</si>
  <si>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</si>
  <si>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</si>
  <si>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</si>
  <si>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</si>
  <si>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</si>
  <si>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</si>
  <si>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</si>
  <si>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</si>
  <si>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</si>
  <si>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</si>
  <si>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</si>
  <si>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</si>
  <si>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</si>
  <si>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</si>
  <si>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</si>
  <si>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</si>
  <si>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</si>
  <si>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</si>
  <si>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</si>
  <si>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</si>
  <si>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</si>
  <si>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</si>
  <si>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</si>
  <si>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</si>
  <si>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</si>
  <si>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</si>
  <si>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</si>
  <si>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</si>
  <si>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</si>
  <si>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</si>
  <si>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</si>
  <si>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</si>
  <si>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</si>
  <si>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</si>
  <si>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</si>
  <si>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</si>
  <si>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</si>
  <si>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</si>
  <si>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</si>
  <si>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</si>
  <si>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</si>
  <si>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</si>
  <si>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</si>
  <si>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</si>
  <si>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</si>
  <si>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</si>
  <si>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</si>
  <si>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</si>
  <si>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</si>
  <si>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</si>
  <si>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</si>
  <si>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</si>
  <si>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</si>
  <si>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</si>
  <si>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</si>
  <si>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</si>
  <si>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</si>
  <si>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</si>
  <si>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</si>
  <si>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</si>
  <si>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</si>
  <si>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</si>
  <si>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</si>
  <si>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</si>
  <si>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</si>
  <si>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</si>
  <si>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</si>
  <si>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</si>
  <si>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</si>
  <si>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</si>
  <si>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</si>
  <si>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</si>
  <si>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</si>
  <si>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</si>
  <si>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</si>
  <si>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</si>
  <si>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</si>
  <si>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</si>
  <si>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</si>
  <si>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</si>
  <si>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</si>
  <si>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</si>
  <si>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</si>
  <si>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</si>
  <si>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</si>
  <si>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</si>
  <si>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</si>
  <si>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</si>
  <si>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</si>
  <si>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</si>
  <si>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</si>
  <si>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</si>
  <si>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</si>
  <si>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</si>
  <si>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</si>
  <si>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</si>
  <si>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</si>
  <si>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</si>
  <si>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</si>
  <si>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</si>
  <si>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</si>
  <si>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</si>
  <si>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</si>
  <si>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</si>
  <si>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</si>
  <si>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</si>
  <si>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</si>
  <si>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</si>
  <si>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</si>
  <si>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</si>
  <si>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</si>
  <si>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</si>
  <si>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</si>
  <si>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</si>
  <si>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</si>
  <si>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</si>
  <si>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</si>
  <si>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</si>
  <si>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</si>
  <si>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</si>
  <si>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</si>
  <si>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</si>
  <si>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</si>
  <si>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</si>
  <si>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</si>
  <si>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</si>
  <si>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</si>
  <si>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</si>
  <si>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</si>
  <si>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</si>
  <si>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</si>
  <si>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</si>
  <si>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</si>
  <si>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</si>
  <si>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</si>
  <si>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</si>
  <si>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</si>
  <si>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</si>
  <si>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</si>
  <si>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</si>
  <si>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</si>
  <si>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</si>
  <si>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</si>
  <si>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</si>
  <si>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</si>
  <si>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</si>
  <si>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</si>
  <si>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</si>
  <si>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</si>
  <si>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</si>
  <si>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</si>
  <si>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</si>
  <si>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</si>
  <si>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</si>
  <si>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</si>
  <si>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</si>
  <si>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</si>
  <si>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</si>
  <si>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</si>
  <si>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</si>
  <si>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</si>
  <si>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</si>
  <si>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</si>
  <si>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</si>
  <si>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</si>
  <si>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</si>
  <si>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</si>
  <si>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</si>
  <si>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</si>
  <si>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</si>
  <si>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</si>
  <si>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</si>
  <si>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</si>
  <si>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</si>
  <si>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</si>
  <si>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</si>
  <si>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</si>
  <si>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</si>
  <si>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</si>
  <si>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</si>
  <si>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</si>
  <si>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</si>
  <si>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</si>
  <si>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</si>
  <si>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</si>
  <si>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</si>
  <si>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</si>
  <si>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</si>
  <si>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</si>
  <si>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</si>
  <si>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</si>
  <si>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</si>
  <si>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</si>
  <si>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</si>
  <si>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</si>
  <si>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</si>
  <si>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</si>
  <si>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</si>
  <si>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</si>
  <si>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</si>
  <si>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</si>
  <si>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</si>
  <si>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</si>
  <si>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</si>
  <si>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</si>
  <si>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</si>
  <si>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</si>
  <si>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</si>
  <si>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</si>
  <si>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</si>
  <si>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</si>
  <si>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</si>
  <si>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</si>
  <si>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</si>
  <si>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</si>
  <si>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</si>
  <si>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</si>
  <si>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</si>
  <si>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</si>
  <si>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</si>
  <si>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</si>
  <si>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</si>
  <si>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</si>
  <si>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</si>
  <si>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</si>
  <si>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</si>
  <si>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</si>
  <si>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</si>
  <si>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</si>
  <si>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</si>
  <si>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</si>
  <si>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</si>
  <si>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</si>
  <si>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</si>
  <si>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</si>
  <si>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</si>
  <si>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</si>
  <si>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</si>
  <si>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</si>
  <si>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</si>
  <si>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</si>
  <si>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</si>
  <si>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</si>
  <si>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</si>
  <si>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</si>
  <si>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</si>
  <si>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</si>
  <si>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</si>
  <si>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</si>
  <si>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</si>
  <si>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</si>
  <si>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</si>
  <si>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</si>
  <si>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</si>
  <si>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</si>
  <si>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</si>
  <si>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</si>
  <si>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</si>
  <si>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</si>
  <si>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</si>
  <si>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</si>
  <si>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</si>
  <si>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</si>
  <si>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</si>
  <si>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</si>
  <si>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</si>
  <si>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</si>
  <si>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</si>
  <si>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</si>
  <si>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</si>
  <si>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</si>
  <si>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</si>
  <si>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</si>
  <si>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</si>
  <si>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</si>
  <si>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</si>
  <si>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</si>
  <si>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</si>
  <si>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</si>
  <si>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</si>
  <si>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</si>
  <si>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</si>
  <si>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</si>
  <si>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</si>
  <si>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</si>
  <si>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</si>
  <si>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</si>
  <si>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</si>
  <si>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</si>
  <si>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</si>
  <si>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</si>
  <si>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</si>
  <si>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</si>
  <si>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</si>
  <si>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</si>
  <si>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</si>
  <si>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</si>
  <si>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</si>
  <si>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</si>
  <si>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</si>
  <si>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</si>
  <si>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</si>
  <si>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</si>
  <si>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</si>
  <si>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</si>
  <si>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</si>
  <si>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</si>
  <si>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</si>
  <si>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</si>
  <si>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</si>
  <si>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</si>
  <si>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</si>
  <si>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</si>
  <si>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</si>
  <si>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</si>
  <si>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</si>
  <si>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</si>
  <si>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</si>
  <si>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</si>
  <si>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</si>
  <si>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</si>
  <si>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</si>
  <si>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</si>
  <si>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</si>
  <si>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</si>
  <si>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</si>
  <si>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</si>
  <si>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</si>
  <si>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</si>
  <si>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</si>
  <si>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</si>
  <si>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</si>
  <si>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</si>
  <si>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</si>
  <si>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</si>
  <si>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</si>
  <si>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</si>
  <si>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</si>
  <si>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</si>
  <si>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</si>
  <si>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</si>
  <si>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</si>
  <si>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</si>
  <si>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</si>
  <si>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</si>
  <si>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</si>
  <si>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</si>
  <si>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</si>
  <si>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</si>
  <si>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</si>
  <si>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</si>
  <si>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</si>
  <si>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</si>
  <si>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</si>
  <si>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</si>
  <si>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</si>
  <si>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</si>
  <si>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</si>
  <si>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</si>
  <si>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</si>
  <si>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</si>
  <si>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</si>
  <si>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</si>
  <si>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</si>
  <si>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</si>
  <si>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</si>
  <si>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</si>
  <si>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</si>
  <si>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</si>
  <si>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</si>
  <si>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</si>
  <si>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</si>
  <si>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</si>
  <si>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</si>
  <si>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</si>
  <si>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</si>
  <si>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</si>
  <si>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</si>
  <si>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</si>
  <si>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</si>
  <si>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</si>
  <si>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</si>
  <si>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</si>
  <si>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</si>
  <si>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</si>
  <si>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</si>
  <si>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</si>
  <si>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</si>
  <si>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</si>
  <si>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</si>
  <si>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</si>
  <si>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</si>
  <si>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</si>
  <si>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</si>
  <si>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</si>
  <si>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</si>
  <si>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</si>
  <si>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</si>
  <si>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</si>
  <si>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</si>
  <si>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</si>
  <si>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</si>
  <si>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</si>
  <si>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</si>
  <si>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</si>
  <si>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</si>
  <si>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</si>
  <si>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</si>
  <si>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</si>
  <si>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</si>
  <si>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</si>
  <si>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</si>
  <si>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</si>
  <si>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</si>
  <si>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</si>
  <si>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</si>
  <si>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</si>
  <si>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</si>
  <si>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</si>
  <si>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</si>
  <si>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</si>
  <si>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</si>
  <si>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</si>
  <si>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</si>
  <si>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</si>
  <si>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</si>
  <si>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</si>
  <si>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</si>
  <si>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</si>
  <si>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</si>
  <si>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</si>
  <si>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</si>
  <si>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</si>
  <si>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</si>
  <si>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</si>
  <si>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</si>
  <si>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</si>
  <si>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</si>
  <si>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</si>
  <si>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</si>
  <si>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</si>
  <si>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</si>
  <si>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</si>
  <si>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</si>
  <si>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</si>
  <si>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</si>
  <si>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</si>
  <si>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</si>
  <si>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</si>
  <si>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</si>
  <si>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</si>
  <si>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</si>
  <si>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</si>
  <si>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</si>
  <si>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</si>
  <si>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</si>
  <si>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</si>
  <si>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</si>
  <si>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</si>
  <si>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</si>
  <si>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</si>
  <si>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</si>
  <si>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</si>
  <si>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</si>
  <si>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</si>
  <si>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</si>
  <si>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</si>
  <si>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</si>
  <si>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</si>
  <si>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</si>
  <si>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</si>
  <si>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</si>
  <si>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</si>
  <si>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</si>
  <si>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</si>
  <si>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</si>
  <si>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</si>
  <si>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</si>
  <si>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</si>
  <si>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</si>
  <si>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</si>
  <si>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</si>
  <si>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</si>
  <si>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</si>
  <si>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</si>
  <si>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</si>
  <si>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</si>
  <si>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</si>
  <si>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</si>
  <si>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</si>
  <si>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</si>
  <si>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</si>
  <si>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</si>
  <si>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</si>
  <si>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</si>
  <si>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</si>
  <si>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</si>
  <si>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</si>
  <si>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</si>
  <si>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</si>
  <si>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</si>
  <si>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</si>
  <si>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</si>
  <si>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</si>
  <si>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</si>
  <si>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</si>
  <si>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</si>
  <si>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</si>
  <si>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</si>
  <si>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</si>
  <si>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</si>
  <si>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</si>
  <si>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</si>
  <si>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</si>
  <si>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</si>
  <si>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</si>
  <si>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</si>
  <si>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</si>
  <si>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</si>
  <si>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</si>
  <si>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</si>
  <si>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</si>
  <si>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</si>
  <si>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</si>
  <si>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</si>
  <si>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</si>
  <si>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</si>
  <si>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</si>
  <si>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</si>
  <si>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</si>
  <si>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</si>
  <si>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</si>
  <si>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</si>
  <si>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</si>
  <si>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</si>
  <si>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</si>
  <si>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</si>
  <si>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</si>
  <si>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</si>
  <si>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</si>
  <si>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</si>
  <si>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</si>
  <si>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</si>
  <si>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</si>
  <si>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</si>
  <si>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</si>
  <si>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</si>
  <si>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</si>
  <si>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</si>
  <si>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</si>
  <si>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</si>
  <si>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</si>
  <si>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</si>
  <si>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</si>
  <si>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</si>
  <si>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</si>
  <si>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</si>
  <si>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</si>
  <si>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</si>
  <si>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</si>
  <si>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</si>
  <si>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</si>
  <si>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</si>
  <si>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</si>
  <si>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</si>
  <si>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</si>
  <si>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</si>
  <si>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</si>
  <si>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</si>
  <si>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</si>
  <si>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</si>
  <si>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</si>
  <si>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</si>
  <si>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</si>
  <si>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</si>
  <si>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</si>
  <si>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</si>
  <si>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</si>
  <si>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</si>
  <si>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</si>
  <si>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</si>
  <si>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</si>
  <si>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</si>
  <si>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</si>
  <si>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</si>
  <si>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</si>
  <si>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</si>
  <si>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</si>
  <si>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</si>
  <si>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</si>
  <si>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</si>
  <si>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</si>
  <si>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</si>
  <si>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</si>
  <si>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</si>
  <si>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</si>
  <si>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</si>
  <si>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</si>
  <si>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</si>
  <si>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</si>
  <si>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</si>
  <si>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</si>
  <si>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</si>
  <si>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</si>
  <si>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</si>
  <si>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</si>
  <si>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</si>
  <si>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</si>
  <si>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</si>
  <si>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</si>
  <si>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</si>
  <si>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</si>
  <si>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</si>
  <si>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</si>
  <si>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</si>
  <si>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</si>
  <si>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</si>
  <si>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</si>
  <si>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</si>
  <si>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</si>
  <si>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</si>
  <si>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</si>
  <si>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</si>
  <si>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</si>
  <si>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</si>
  <si>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</si>
  <si>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</si>
  <si>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</si>
  <si>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</si>
  <si>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</si>
  <si>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</si>
  <si>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</si>
  <si>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</si>
  <si>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</si>
  <si>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</si>
  <si>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</si>
  <si>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</si>
  <si>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</si>
  <si>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</si>
  <si>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</si>
  <si>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</si>
  <si>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</si>
  <si>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</si>
  <si>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</si>
  <si>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</si>
  <si>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</si>
  <si>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</si>
  <si>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</si>
  <si>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</si>
  <si>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</si>
  <si>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</si>
  <si>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</si>
  <si>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</si>
  <si>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</si>
  <si>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</si>
  <si>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</si>
  <si>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</si>
  <si>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</si>
  <si>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</si>
  <si>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</si>
  <si>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</si>
  <si>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</si>
  <si>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</si>
  <si>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</si>
  <si>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</si>
  <si>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</si>
  <si>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</si>
  <si>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</si>
  <si>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</si>
  <si>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</si>
  <si>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</si>
  <si>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</si>
  <si>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</si>
  <si>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</si>
  <si>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</si>
  <si>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</si>
  <si>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</si>
  <si>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</si>
  <si>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</si>
  <si>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</si>
  <si>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</si>
  <si>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</si>
  <si>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</si>
  <si>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</si>
  <si>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</si>
  <si>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</si>
  <si>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</si>
  <si>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</si>
  <si>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</si>
  <si>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</si>
  <si>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</si>
  <si>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</si>
  <si>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</si>
  <si>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</si>
  <si>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</si>
  <si>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</si>
  <si>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</si>
  <si>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</si>
  <si>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</si>
  <si>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</si>
  <si>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</si>
  <si>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</si>
  <si>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</si>
  <si>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</si>
  <si>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</si>
  <si>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</si>
  <si>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</si>
  <si>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</si>
  <si>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</si>
  <si>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</si>
  <si>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</si>
  <si>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</si>
  <si>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</si>
  <si>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</si>
  <si>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</si>
  <si>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</si>
  <si>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</si>
  <si>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</si>
  <si>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</si>
  <si>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</si>
  <si>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</si>
  <si>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</si>
  <si>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</si>
  <si>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</si>
  <si>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</si>
  <si>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</si>
  <si>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</si>
  <si>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</si>
  <si>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</si>
  <si>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</si>
  <si>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</si>
  <si>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</si>
  <si>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</si>
  <si>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</si>
  <si>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</si>
  <si>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</si>
  <si>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</si>
  <si>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</si>
  <si>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</si>
  <si>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</si>
  <si>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</si>
  <si>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</si>
  <si>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</si>
  <si>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</si>
  <si>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</si>
  <si>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</si>
  <si>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</si>
  <si>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</si>
  <si>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</si>
  <si>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</si>
  <si>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</si>
  <si>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</si>
  <si>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</si>
  <si>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</si>
  <si>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</si>
  <si>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</si>
  <si>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</si>
  <si>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</si>
  <si>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</si>
  <si>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</si>
  <si>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</si>
  <si>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</si>
  <si>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</si>
  <si>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</si>
  <si>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</si>
  <si>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</si>
  <si>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</si>
  <si>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</si>
  <si>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</si>
  <si>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</si>
  <si>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</si>
  <si>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</si>
  <si>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</si>
  <si>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</si>
  <si>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</si>
  <si>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</si>
  <si>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</si>
  <si>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</si>
  <si>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</si>
  <si>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</si>
  <si>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</si>
  <si>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</si>
  <si>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</si>
  <si>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</si>
  <si>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</si>
  <si>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</si>
  <si>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</si>
  <si>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</si>
  <si>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</si>
  <si>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</si>
  <si>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</si>
  <si>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</si>
  <si>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</si>
  <si>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</si>
  <si>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</si>
  <si>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</si>
  <si>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</si>
  <si>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</si>
  <si>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</si>
  <si>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</si>
  <si>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</si>
  <si>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</si>
  <si>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</si>
  <si>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</si>
  <si>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</si>
  <si>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</si>
  <si>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</si>
  <si>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</si>
  <si>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</si>
  <si>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</si>
  <si>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</si>
  <si>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</si>
  <si>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</si>
  <si>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</si>
  <si>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</si>
  <si>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</si>
  <si>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</si>
  <si>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</si>
  <si>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</si>
  <si>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</si>
  <si>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</si>
  <si>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</si>
  <si>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</si>
  <si>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</si>
  <si>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</si>
  <si>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</si>
  <si>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</si>
  <si>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</si>
  <si>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</si>
  <si>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</si>
  <si>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</si>
  <si>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</si>
  <si>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</si>
  <si>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</si>
  <si>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</si>
  <si>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</si>
  <si>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</si>
  <si>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</si>
  <si>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</si>
  <si>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</si>
  <si>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</si>
  <si>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</si>
  <si>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</si>
  <si>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</si>
  <si>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</si>
  <si>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</si>
  <si>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</si>
  <si>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</si>
  <si>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</si>
  <si>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</si>
  <si>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</si>
  <si>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</si>
  <si>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</si>
  <si>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</si>
  <si>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</si>
  <si>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</si>
  <si>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</si>
  <si>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</si>
  <si>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</si>
  <si>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</si>
  <si>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</si>
  <si>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</si>
  <si>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</si>
  <si>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</si>
  <si>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</si>
  <si>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</si>
  <si>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</si>
  <si>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</si>
  <si>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</si>
  <si>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</si>
  <si>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</si>
  <si>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</si>
  <si>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</si>
  <si>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</si>
  <si>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</si>
  <si>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</si>
  <si>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</si>
  <si>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</si>
  <si>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</si>
  <si>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</si>
  <si>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</si>
  <si>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</si>
  <si>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</si>
  <si>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</si>
  <si>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</si>
  <si>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</si>
  <si>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</si>
  <si>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</si>
  <si>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</si>
  <si>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</si>
  <si>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</si>
  <si>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</si>
  <si>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</si>
  <si>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</si>
  <si>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</si>
  <si>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</si>
  <si>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</si>
  <si>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</si>
  <si>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</si>
  <si>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</si>
  <si>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</si>
  <si>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</si>
  <si>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</si>
  <si>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</si>
  <si>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</si>
  <si>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</si>
  <si>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</si>
  <si>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</si>
  <si>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</si>
  <si>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</si>
  <si>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</si>
  <si>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</si>
  <si>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</si>
  <si>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</si>
  <si>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</si>
  <si>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</si>
  <si>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</si>
  <si>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</si>
  <si>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</si>
  <si>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</si>
  <si>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</si>
  <si>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</si>
  <si>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</si>
  <si>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</si>
  <si>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</si>
  <si>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</si>
  <si>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</si>
  <si>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</si>
  <si>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</si>
  <si>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</si>
  <si>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</si>
  <si>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</si>
  <si>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</si>
  <si>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</si>
  <si>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</si>
  <si>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</si>
  <si>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</si>
  <si>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</si>
  <si>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</si>
  <si>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</si>
  <si>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</si>
  <si>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</si>
  <si>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</si>
  <si>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</si>
  <si>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</si>
  <si>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</si>
  <si>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</si>
  <si>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</si>
  <si>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</si>
  <si>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</si>
  <si>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</si>
  <si>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</si>
  <si>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</si>
  <si>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</si>
  <si>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</si>
  <si>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</si>
  <si>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</si>
  <si>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</si>
  <si>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</si>
  <si>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</si>
  <si>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</si>
  <si>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</si>
  <si>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</si>
  <si>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</si>
  <si>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</si>
  <si>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</si>
  <si>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</si>
  <si>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</si>
  <si>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</si>
  <si>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</si>
  <si>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</si>
  <si>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</si>
  <si>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</si>
  <si>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</si>
  <si>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</si>
  <si>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</si>
  <si>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</si>
  <si>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</si>
  <si>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</si>
  <si>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</si>
  <si>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</si>
  <si>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</si>
  <si>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</si>
  <si>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</si>
  <si>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</si>
  <si>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</si>
  <si>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</si>
  <si>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</si>
  <si>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</si>
  <si>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</si>
  <si>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</si>
  <si>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</si>
  <si>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</si>
  <si>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</si>
  <si>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</si>
  <si>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</si>
  <si>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</si>
  <si>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</si>
  <si>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</si>
  <si>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</si>
  <si>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</si>
  <si>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</si>
  <si>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</si>
  <si>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</si>
  <si>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</si>
  <si>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</si>
  <si>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</si>
  <si>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</si>
  <si>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</si>
  <si>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</si>
  <si>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</si>
  <si>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</si>
  <si>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</si>
  <si>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</si>
  <si>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</si>
  <si>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</si>
  <si>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</si>
  <si>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</si>
  <si>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</si>
  <si>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</si>
  <si>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</si>
  <si>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</si>
  <si>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</si>
  <si>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</si>
  <si>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</si>
  <si>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</si>
  <si>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</si>
  <si>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</si>
  <si>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</si>
  <si>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</si>
  <si>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</si>
  <si>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</si>
  <si>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</si>
  <si>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</si>
  <si>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</si>
  <si>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</si>
  <si>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</si>
  <si>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</si>
  <si>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</si>
  <si>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</si>
  <si>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</si>
  <si>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</si>
  <si>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</si>
  <si>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</si>
  <si>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</si>
  <si>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</si>
  <si>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</si>
  <si>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</si>
  <si>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</si>
  <si>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</si>
  <si>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</si>
  <si>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</si>
  <si>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</si>
  <si>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</si>
  <si>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</si>
  <si>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</si>
  <si>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</si>
  <si>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</si>
  <si>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</si>
  <si>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</si>
  <si>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</si>
  <si>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</si>
  <si>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</si>
  <si>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</si>
  <si>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</si>
  <si>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</si>
  <si>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</si>
  <si>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</si>
  <si>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</si>
  <si>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</si>
  <si>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</si>
  <si>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</si>
  <si>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</si>
  <si>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</si>
  <si>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</si>
  <si>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</si>
  <si>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</si>
  <si>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</si>
  <si>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</si>
  <si>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</si>
  <si>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</si>
  <si>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</si>
  <si>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</si>
  <si>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</si>
  <si>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</si>
  <si>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</si>
  <si>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</si>
  <si>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</si>
  <si>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</si>
  <si>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</si>
  <si>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</si>
  <si>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</si>
  <si>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</si>
  <si>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</si>
  <si>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</si>
  <si>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</si>
  <si>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</si>
  <si>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</si>
  <si>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</si>
  <si>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</si>
  <si>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</si>
  <si>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</si>
  <si>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</si>
  <si>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</si>
  <si>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</si>
  <si>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</si>
  <si>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</si>
  <si>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</si>
  <si>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</si>
  <si>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</si>
  <si>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</si>
  <si>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</si>
  <si>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</si>
  <si>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</si>
  <si>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</si>
  <si>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</si>
  <si>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</si>
  <si>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</si>
  <si>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</si>
  <si>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</si>
  <si>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</si>
  <si>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</si>
  <si>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</si>
  <si>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</si>
  <si>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</si>
  <si>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</si>
  <si>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</si>
  <si>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</si>
  <si>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</si>
  <si>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</si>
  <si>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</si>
  <si>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</si>
  <si>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</si>
  <si>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</si>
  <si>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</si>
  <si>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</si>
  <si>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</si>
  <si>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</si>
  <si>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</si>
  <si>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</si>
  <si>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</si>
  <si>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</si>
  <si>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</si>
  <si>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</si>
  <si>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</si>
  <si>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</si>
  <si>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</si>
  <si>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</si>
  <si>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</si>
  <si>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</si>
  <si>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</si>
  <si>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</si>
  <si>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</si>
  <si>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</si>
  <si>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</si>
  <si>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</si>
  <si>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</si>
  <si>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</si>
  <si>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</si>
  <si>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</si>
  <si>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</si>
  <si>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</si>
  <si>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</si>
  <si>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</si>
  <si>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</si>
  <si>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</si>
  <si>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</si>
  <si>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</si>
  <si>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</si>
  <si>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</si>
  <si>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</si>
  <si>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</si>
  <si>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</si>
  <si>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</si>
  <si>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</si>
  <si>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</si>
  <si>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</si>
  <si>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</si>
  <si>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</si>
  <si>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</si>
  <si>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</si>
  <si>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</si>
  <si>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</si>
  <si>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</si>
  <si>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</si>
  <si>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</si>
  <si>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</si>
  <si>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</si>
  <si>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</si>
  <si>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</si>
  <si>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</si>
  <si>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</si>
  <si>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</si>
  <si>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</si>
  <si>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</si>
  <si>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</si>
  <si>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</si>
  <si>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</si>
  <si>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</si>
  <si>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</si>
  <si>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</si>
  <si>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</si>
  <si>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</si>
  <si>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</si>
  <si>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</si>
  <si>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</si>
  <si>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</si>
  <si>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</si>
  <si>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</si>
  <si>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</si>
  <si>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</si>
  <si>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</si>
  <si>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</si>
  <si>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</si>
  <si>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</si>
  <si>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</si>
  <si>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</si>
  <si>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</si>
  <si>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</si>
  <si>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</si>
  <si>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</si>
  <si>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</si>
  <si>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</si>
  <si>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</si>
  <si>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</si>
  <si>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</si>
  <si>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</si>
  <si>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</si>
  <si>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</si>
  <si>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</si>
  <si>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</si>
  <si>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</si>
  <si>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</si>
  <si>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</si>
  <si>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</si>
  <si>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</si>
  <si>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</si>
  <si>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</si>
  <si>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</si>
  <si>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</si>
  <si>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</si>
  <si>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</si>
  <si>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</si>
  <si>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</si>
  <si>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</si>
  <si>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</si>
  <si>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</si>
  <si>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</si>
  <si>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</si>
  <si>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</si>
  <si>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</si>
  <si>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</si>
  <si>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</si>
  <si>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</si>
  <si>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</si>
  <si>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</si>
  <si>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</si>
  <si>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</si>
  <si>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</si>
  <si>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</si>
  <si>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</si>
  <si>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</si>
  <si>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</si>
  <si>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</si>
  <si>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</si>
  <si>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</si>
  <si>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</si>
  <si>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</si>
  <si>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</si>
  <si>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</si>
  <si>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</si>
  <si>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</si>
  <si>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</si>
  <si>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</si>
  <si>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</si>
  <si>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</si>
  <si>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</si>
  <si>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</si>
  <si>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</si>
  <si>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</si>
  <si>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</si>
  <si>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</si>
  <si>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</si>
  <si>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</si>
  <si>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</si>
  <si>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</si>
  <si>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</si>
  <si>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</si>
  <si>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</si>
  <si>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</si>
  <si>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</si>
  <si>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</si>
  <si>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</si>
  <si>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</si>
  <si>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</si>
  <si>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</si>
  <si>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</si>
  <si>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</si>
  <si>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</si>
  <si>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</si>
  <si>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</si>
  <si>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</si>
  <si>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</si>
  <si>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</si>
  <si>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</si>
  <si>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</si>
  <si>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</si>
  <si>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</si>
  <si>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</si>
  <si>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</si>
  <si>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</si>
  <si>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</si>
  <si>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</si>
  <si>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</si>
  <si>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</si>
  <si>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</si>
  <si>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</si>
  <si>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</si>
  <si>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</si>
  <si>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</si>
  <si>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</si>
  <si>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</si>
  <si>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</si>
  <si>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</si>
  <si>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</si>
  <si>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</si>
  <si>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</si>
  <si>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</si>
  <si>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</si>
  <si>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</si>
  <si>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</si>
  <si>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</si>
  <si>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</si>
  <si>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</si>
  <si>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</si>
  <si>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</si>
  <si>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</si>
  <si>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</si>
  <si>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</si>
  <si>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</si>
  <si>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</si>
  <si>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</si>
  <si>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</si>
  <si>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</si>
  <si>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</si>
  <si>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</si>
  <si>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</si>
  <si>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</si>
  <si>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</si>
  <si>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</si>
  <si>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</si>
  <si>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</si>
  <si>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</si>
  <si>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</si>
  <si>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</si>
  <si>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</si>
  <si>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</si>
  <si>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</si>
  <si>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</si>
  <si>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</si>
  <si>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</si>
  <si>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</si>
  <si>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</si>
  <si>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</si>
  <si>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</si>
  <si>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</si>
  <si>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</si>
  <si>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</si>
  <si>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</si>
  <si>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</si>
  <si>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</si>
  <si>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</si>
  <si>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</si>
  <si>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</si>
  <si>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</si>
  <si>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</si>
  <si>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</si>
  <si>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</si>
  <si>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</si>
  <si>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</si>
  <si>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</si>
  <si>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</si>
  <si>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</si>
  <si>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</si>
  <si>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</si>
  <si>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</si>
  <si>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</si>
  <si>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</si>
  <si>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</si>
  <si>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</si>
  <si>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</si>
  <si>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</si>
  <si>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</si>
  <si>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</si>
  <si>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</si>
  <si>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</si>
  <si>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</si>
  <si>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</si>
  <si>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</si>
  <si>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</si>
  <si>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</si>
  <si>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</si>
  <si>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</si>
  <si>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</si>
  <si>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</si>
  <si>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</si>
  <si>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</si>
  <si>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</si>
  <si>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</si>
  <si>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</si>
  <si>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</si>
  <si>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</si>
  <si>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</si>
  <si>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</si>
  <si>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</si>
  <si>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</si>
  <si>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</si>
  <si>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</si>
  <si>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</si>
  <si>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</si>
  <si>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</si>
  <si>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</si>
  <si>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</si>
  <si>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</si>
  <si>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</si>
  <si>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</si>
  <si>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</si>
  <si>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</si>
  <si>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</si>
  <si>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</si>
  <si>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</si>
  <si>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</si>
  <si>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</si>
  <si>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</si>
  <si>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</si>
  <si>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</si>
  <si>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</si>
  <si>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</si>
  <si>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</si>
  <si>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</si>
  <si>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</si>
  <si>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</si>
  <si>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</si>
  <si>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</si>
  <si>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</si>
  <si>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</si>
  <si>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</si>
  <si>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</si>
  <si>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</si>
  <si>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</si>
  <si>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</si>
  <si>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</si>
  <si>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</si>
  <si>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</si>
  <si>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</si>
  <si>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</si>
  <si>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</si>
  <si>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</si>
  <si>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</si>
  <si>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</si>
  <si>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</si>
  <si>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</si>
  <si>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</si>
  <si>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</si>
  <si>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</si>
  <si>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</si>
  <si>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</si>
  <si>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</si>
  <si>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</si>
  <si>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</si>
  <si>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</si>
  <si>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</si>
  <si>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</si>
  <si>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</si>
  <si>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</si>
  <si>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</si>
  <si>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</si>
  <si>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</si>
  <si>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</si>
  <si>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</si>
  <si>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</si>
  <si>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</si>
  <si>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</si>
  <si>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</si>
  <si>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</si>
  <si>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</si>
  <si>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</si>
  <si>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</si>
  <si>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</si>
  <si>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</si>
  <si>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</si>
  <si>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</si>
  <si>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</si>
  <si>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</si>
  <si>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</si>
  <si>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</si>
  <si>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</si>
  <si>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</si>
  <si>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</si>
  <si>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</si>
  <si>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</si>
  <si>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</si>
  <si>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</si>
  <si>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</si>
  <si>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</si>
  <si>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</si>
  <si>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</si>
  <si>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</si>
  <si>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</si>
  <si>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</si>
  <si>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</si>
  <si>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</si>
  <si>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</si>
  <si>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</si>
  <si>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</si>
  <si>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</si>
  <si>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</si>
  <si>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</si>
  <si>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</si>
  <si>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</si>
  <si>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</si>
  <si>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</si>
  <si>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</si>
  <si>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</si>
  <si>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</si>
  <si>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</si>
  <si>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</si>
  <si>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</si>
  <si>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</si>
  <si>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</si>
  <si>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</si>
  <si>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</si>
  <si>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</si>
  <si>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</si>
  <si>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</si>
  <si>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</si>
  <si>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</si>
  <si>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</si>
  <si>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</si>
  <si>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</si>
  <si>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</si>
  <si>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</si>
  <si>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</si>
  <si>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</si>
  <si>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</si>
  <si>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</si>
  <si>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</si>
  <si>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</si>
  <si>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</si>
  <si>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</si>
  <si>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</si>
  <si>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</si>
  <si>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</si>
  <si>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</si>
  <si>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</si>
  <si>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</si>
  <si>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</si>
  <si>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</si>
  <si>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</si>
  <si>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</si>
  <si>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</si>
  <si>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</si>
  <si>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</si>
  <si>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</si>
  <si>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</si>
  <si>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</si>
  <si>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</si>
  <si>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</si>
  <si>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</si>
  <si>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</si>
  <si>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</si>
  <si>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</si>
  <si>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</si>
  <si>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</si>
  <si>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</si>
  <si>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</si>
  <si>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</si>
  <si>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</si>
  <si>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</si>
  <si>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</si>
  <si>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</si>
  <si>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</si>
  <si>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</si>
  <si>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</si>
  <si>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</si>
  <si>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</si>
  <si>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</si>
  <si>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</si>
  <si>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</si>
  <si>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</si>
  <si>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</si>
  <si>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</si>
  <si>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</si>
  <si>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</si>
  <si>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</si>
  <si>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</si>
  <si>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</si>
  <si>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</si>
  <si>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</si>
  <si>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</si>
  <si>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</si>
  <si>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</si>
  <si>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</si>
  <si>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</si>
  <si>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</si>
  <si>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</si>
  <si>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</si>
  <si>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</si>
  <si>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</si>
  <si>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</si>
  <si>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</si>
  <si>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</si>
  <si>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</si>
  <si>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</si>
  <si>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</si>
  <si>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</si>
  <si>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</si>
  <si>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</si>
  <si>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</si>
  <si>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</si>
  <si>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</si>
  <si>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</si>
  <si>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</si>
  <si>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</si>
  <si>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</si>
  <si>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</si>
  <si>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</si>
  <si>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</si>
  <si>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</si>
  <si>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</si>
  <si>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</si>
  <si>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</si>
  <si>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</si>
  <si>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</si>
  <si>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</si>
  <si>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</si>
  <si>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</si>
  <si>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</si>
  <si>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</si>
  <si>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</si>
  <si>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</si>
  <si>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</si>
  <si>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</si>
  <si>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</si>
  <si>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</si>
  <si>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</si>
  <si>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</si>
  <si>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</si>
  <si>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</si>
  <si>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</si>
  <si>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</si>
  <si>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</si>
  <si>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</si>
  <si>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</si>
  <si>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</si>
  <si>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</si>
  <si>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</si>
  <si>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</si>
  <si>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</si>
  <si>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</si>
  <si>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</si>
  <si>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</si>
  <si>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</si>
  <si>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</si>
  <si>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</si>
  <si>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</si>
  <si>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</si>
  <si>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</si>
  <si>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</si>
  <si>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</si>
  <si>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</si>
  <si>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</si>
  <si>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</si>
  <si>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</si>
  <si>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</si>
  <si>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</si>
  <si>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</si>
  <si>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</si>
  <si>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</si>
  <si>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</si>
  <si>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</si>
  <si>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</si>
  <si>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</si>
  <si>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</si>
  <si>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</si>
  <si>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</si>
  <si>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</si>
  <si>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</si>
  <si>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</si>
  <si>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</si>
  <si>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</si>
  <si>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</si>
  <si>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</si>
  <si>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</si>
  <si>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</si>
  <si>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</si>
  <si>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</si>
  <si>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</si>
  <si>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</si>
  <si>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</si>
  <si>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</si>
  <si>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</si>
  <si>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</si>
  <si>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</si>
  <si>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</si>
  <si>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</si>
  <si>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</si>
  <si>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</si>
  <si>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</si>
  <si>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</si>
  <si>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</si>
  <si>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</si>
  <si>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</si>
  <si>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</si>
  <si>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</si>
  <si>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</si>
  <si>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</si>
  <si>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</si>
  <si>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</si>
  <si>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</si>
  <si>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</si>
  <si>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</si>
  <si>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</si>
  <si>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</si>
  <si>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</si>
  <si>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</si>
  <si>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</si>
  <si>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</si>
  <si>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</si>
  <si>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</si>
  <si>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</si>
  <si>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</si>
  <si>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</si>
  <si>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</si>
  <si>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</si>
  <si>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</si>
  <si>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</si>
  <si>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</si>
  <si>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</si>
  <si>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</si>
  <si>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</si>
  <si>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</si>
  <si>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</si>
  <si>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</si>
  <si>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</si>
  <si>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</si>
  <si>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</si>
  <si>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</si>
  <si>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</si>
  <si>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</si>
  <si>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</si>
  <si>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</si>
  <si>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</si>
  <si>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</si>
  <si>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</si>
  <si>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</si>
  <si>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</si>
  <si>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</si>
  <si>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</si>
  <si>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</si>
  <si>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</si>
  <si>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</si>
  <si>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</si>
  <si>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</si>
  <si>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</si>
  <si>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</si>
  <si>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</si>
  <si>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</si>
  <si>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</si>
  <si>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</si>
  <si>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</si>
  <si>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</si>
  <si>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</si>
  <si>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</si>
  <si>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</si>
  <si>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</si>
  <si>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</si>
  <si>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</si>
  <si>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</si>
  <si>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</si>
  <si>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</si>
  <si>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</si>
  <si>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</si>
  <si>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</si>
  <si>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</si>
  <si>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</si>
  <si>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</si>
  <si>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</si>
  <si>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</si>
  <si>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</si>
  <si>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</si>
  <si>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</si>
  <si>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</si>
  <si>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</si>
  <si>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</si>
  <si>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</si>
  <si>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</si>
  <si>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</si>
  <si>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</si>
  <si>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</si>
  <si>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</si>
  <si>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</si>
  <si>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</si>
  <si>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</si>
  <si>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</si>
  <si>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</si>
  <si>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</si>
  <si>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</si>
  <si>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</si>
  <si>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</si>
  <si>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</si>
  <si>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</si>
  <si>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</si>
  <si>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</si>
  <si>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</si>
  <si>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</si>
  <si>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</si>
  <si>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</si>
  <si>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</si>
  <si>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</si>
  <si>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</si>
  <si>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</si>
  <si>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</si>
  <si>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</si>
  <si>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</si>
  <si>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</si>
  <si>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</si>
  <si>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</si>
  <si>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</si>
  <si>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</si>
  <si>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</si>
  <si>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</si>
  <si>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</si>
  <si>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</si>
  <si>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</si>
  <si>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</si>
  <si>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</si>
  <si>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</si>
  <si>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</si>
  <si>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</si>
  <si>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</si>
  <si>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</si>
  <si>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</si>
  <si>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</si>
  <si>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</si>
  <si>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</si>
  <si>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</si>
  <si>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</si>
  <si>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</si>
  <si>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</si>
  <si>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</si>
  <si>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</si>
  <si>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</si>
  <si>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</si>
  <si>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</si>
  <si>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</si>
  <si>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</si>
  <si>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</si>
  <si>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</si>
  <si>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</si>
  <si>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</si>
  <si>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</si>
  <si>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</si>
  <si>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</si>
  <si>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</si>
  <si>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</si>
  <si>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</si>
  <si>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</si>
  <si>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</si>
  <si>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</si>
  <si>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</si>
  <si>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</si>
  <si>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</si>
  <si>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</si>
  <si>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</si>
  <si>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</si>
  <si>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</si>
  <si>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</si>
  <si>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</si>
  <si>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</si>
  <si>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</si>
  <si>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</si>
  <si>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</si>
  <si>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</si>
  <si>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</si>
  <si>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</si>
  <si>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</si>
  <si>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</si>
  <si>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</si>
  <si>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</si>
  <si>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</si>
  <si>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</si>
  <si>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</si>
  <si>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</si>
  <si>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</si>
  <si>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</si>
  <si>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</si>
  <si>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</si>
  <si>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</si>
  <si>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</si>
  <si>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</si>
  <si>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</si>
  <si>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</si>
  <si>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</si>
  <si>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</si>
  <si>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</si>
  <si>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</si>
  <si>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</si>
  <si>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</si>
  <si>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</si>
  <si>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</si>
  <si>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</si>
  <si>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</si>
  <si>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</si>
  <si>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</si>
  <si>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</si>
  <si>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</si>
  <si>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</si>
  <si>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</si>
  <si>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</si>
  <si>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</si>
  <si>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</si>
  <si>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</si>
  <si>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</si>
  <si>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</si>
  <si>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</si>
  <si>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</si>
  <si>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</si>
  <si>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</si>
  <si>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</si>
  <si>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</si>
  <si>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</si>
  <si>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</si>
  <si>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</si>
  <si>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</si>
  <si>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</si>
  <si>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</si>
  <si>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</si>
  <si>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</si>
  <si>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</si>
  <si>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</si>
  <si>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</si>
  <si>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</si>
  <si>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</si>
  <si>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</si>
  <si>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</si>
  <si>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</si>
  <si>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</si>
  <si>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</si>
  <si>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</si>
  <si>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</si>
  <si>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</si>
  <si>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</si>
  <si>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</si>
  <si>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</si>
  <si>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</si>
  <si>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</si>
  <si>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</si>
  <si>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</si>
  <si>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</si>
  <si>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</si>
  <si>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</si>
  <si>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</si>
  <si>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</si>
  <si>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</si>
  <si>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</si>
  <si>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</si>
  <si>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</si>
  <si>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</si>
  <si>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</si>
  <si>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</si>
  <si>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</si>
  <si>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</si>
  <si>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</si>
  <si>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</si>
  <si>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</si>
  <si>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</si>
  <si>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</si>
  <si>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</si>
  <si>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</si>
  <si>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</si>
  <si>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</si>
  <si>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</si>
  <si>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</si>
  <si>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</si>
  <si>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</si>
  <si>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</si>
  <si>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</si>
  <si>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</si>
  <si>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</si>
  <si>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</si>
  <si>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</si>
  <si>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</si>
  <si>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</si>
  <si>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</si>
  <si>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</si>
  <si>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</si>
  <si>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</si>
  <si>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</si>
  <si>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</si>
  <si>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</si>
  <si>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</si>
  <si>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</si>
  <si>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</si>
  <si>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</si>
  <si>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</si>
  <si>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</si>
  <si>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</si>
  <si>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</si>
  <si>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</si>
  <si>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</si>
  <si>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</si>
  <si>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</si>
  <si>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</si>
  <si>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</si>
  <si>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</si>
  <si>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</si>
  <si>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</si>
  <si>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</si>
  <si>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</si>
  <si>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</si>
  <si>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</si>
  <si>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</si>
  <si>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</si>
  <si>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</si>
  <si>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</si>
  <si>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</si>
  <si>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</si>
  <si>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</si>
  <si>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</si>
  <si>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</si>
  <si>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</si>
  <si>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</si>
  <si>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</si>
  <si>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</si>
  <si>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</si>
  <si>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</si>
  <si>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</si>
  <si>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</si>
  <si>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</si>
  <si>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</si>
  <si>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</si>
  <si>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</si>
  <si>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</si>
  <si>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</si>
  <si>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</si>
  <si>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</si>
  <si>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</si>
  <si>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</si>
  <si>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</si>
  <si>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</si>
  <si>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</si>
  <si>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</si>
  <si>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</si>
  <si>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</si>
  <si>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</si>
  <si>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</si>
  <si>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</si>
  <si>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</si>
  <si>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</si>
  <si>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</si>
  <si>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</si>
  <si>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</si>
  <si>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</si>
  <si>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</si>
  <si>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</si>
  <si>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</si>
  <si>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</si>
  <si>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</si>
  <si>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</si>
  <si>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</si>
  <si>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</si>
  <si>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</si>
  <si>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</si>
  <si>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</si>
  <si>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</si>
  <si>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</si>
  <si>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</si>
  <si>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</si>
  <si>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</si>
  <si>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</si>
  <si>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</si>
  <si>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</si>
  <si>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</si>
  <si>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</si>
  <si>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</si>
  <si>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</si>
  <si>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</si>
  <si>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</si>
  <si>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</si>
  <si>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</si>
  <si>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</si>
  <si>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</si>
  <si>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</si>
  <si>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</si>
  <si>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</si>
  <si>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</si>
  <si>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</si>
  <si>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</si>
  <si>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</si>
  <si>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</si>
  <si>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</si>
  <si>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</si>
  <si>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</si>
  <si>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</si>
  <si>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</si>
  <si>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</si>
  <si>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</si>
  <si>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</si>
  <si>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</si>
  <si>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</si>
  <si>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</si>
  <si>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</si>
  <si>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</si>
  <si>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</si>
  <si>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</si>
  <si>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</si>
  <si>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</si>
  <si>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</si>
  <si>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</si>
  <si>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</si>
  <si>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</si>
  <si>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</si>
  <si>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</si>
  <si>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</si>
  <si>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</si>
  <si>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</si>
  <si>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</si>
  <si>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</si>
  <si>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</si>
  <si>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</si>
  <si>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</si>
  <si>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</si>
  <si>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</si>
  <si>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</si>
  <si>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</si>
  <si>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</si>
  <si>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</si>
  <si>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</si>
  <si>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</si>
  <si>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</si>
  <si>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</si>
  <si>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</si>
  <si>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</si>
  <si>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</si>
  <si>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</si>
  <si>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</si>
  <si>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</si>
  <si>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</si>
  <si>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</si>
  <si>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</si>
  <si>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</si>
  <si>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</si>
  <si>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</si>
  <si>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</si>
  <si>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</si>
  <si>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</si>
  <si>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</si>
  <si>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</si>
  <si>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</si>
  <si>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</si>
  <si>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</si>
  <si>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</si>
  <si>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</si>
  <si>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</si>
  <si>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</si>
  <si>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</si>
  <si>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</si>
  <si>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</si>
  <si>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</si>
  <si>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</si>
  <si>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</si>
  <si>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</si>
  <si>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</si>
  <si>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</si>
  <si>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</si>
  <si>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</si>
  <si>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</si>
  <si>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</si>
  <si>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</si>
  <si>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</si>
  <si>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</si>
  <si>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</si>
  <si>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</si>
  <si>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</si>
  <si>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</si>
  <si>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</si>
  <si>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</si>
  <si>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</si>
  <si>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</si>
  <si>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</si>
  <si>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</si>
  <si>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</si>
  <si>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</si>
  <si>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</si>
  <si>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</si>
  <si>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</si>
  <si>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</si>
  <si>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</si>
  <si>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</si>
  <si>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</si>
  <si>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</si>
  <si>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</si>
  <si>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</si>
  <si>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</si>
  <si>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</si>
  <si>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</si>
  <si>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</si>
  <si>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</si>
  <si>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</si>
  <si>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</si>
  <si>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</si>
  <si>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</si>
  <si>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</si>
  <si>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</si>
  <si>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</si>
  <si>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</si>
  <si>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</si>
  <si>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</si>
  <si>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</si>
  <si>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</si>
  <si>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</si>
  <si>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</si>
  <si>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</si>
  <si>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</si>
  <si>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</si>
  <si>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</si>
  <si>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</si>
  <si>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</si>
  <si>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</si>
  <si>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</si>
  <si>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</si>
  <si>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</si>
  <si>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</si>
  <si>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</si>
  <si>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</si>
  <si>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</si>
  <si>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</si>
  <si>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</si>
  <si>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</si>
  <si>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</si>
  <si>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</si>
  <si>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</si>
  <si>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</si>
  <si>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</si>
  <si>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</si>
  <si>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</si>
  <si>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</si>
  <si>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</si>
  <si>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</si>
  <si>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</si>
  <si>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</si>
  <si>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</si>
  <si>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</si>
  <si>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</si>
  <si>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</si>
  <si>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</si>
  <si>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</si>
  <si>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</si>
  <si>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</si>
  <si>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</si>
  <si>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</si>
  <si>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</si>
  <si>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</si>
  <si>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</si>
  <si>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</si>
  <si>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</si>
  <si>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</si>
  <si>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</si>
  <si>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</si>
  <si>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</si>
  <si>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</si>
  <si>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</si>
  <si>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</si>
  <si>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</si>
  <si>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</si>
  <si>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</si>
  <si>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</si>
  <si>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</si>
  <si>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</si>
  <si>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</si>
  <si>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</si>
  <si>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</si>
  <si>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</si>
  <si>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</si>
  <si>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</si>
  <si>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</si>
  <si>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</si>
  <si>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</si>
  <si>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</si>
  <si>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</si>
  <si>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</si>
  <si>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</si>
  <si>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</si>
  <si>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</si>
  <si>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</si>
  <si>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</si>
  <si>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</si>
  <si>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</si>
  <si>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</si>
  <si>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</si>
  <si>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</si>
  <si>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</si>
  <si>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</si>
  <si>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</si>
  <si>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</si>
  <si>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</si>
  <si>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</si>
  <si>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</si>
  <si>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</si>
  <si>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</si>
  <si>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</si>
  <si>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</si>
  <si>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</si>
  <si>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</si>
  <si>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</si>
  <si>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</si>
  <si>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</si>
  <si>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</si>
  <si>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</si>
  <si>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</si>
  <si>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</si>
  <si>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</si>
  <si>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</si>
  <si>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</si>
  <si>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</si>
  <si>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</si>
  <si>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</si>
  <si>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</si>
  <si>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</si>
  <si>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</si>
  <si>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</si>
  <si>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</si>
  <si>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</si>
  <si>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</si>
  <si>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</si>
  <si>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</si>
  <si>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</si>
  <si>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</si>
  <si>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</si>
  <si>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</si>
  <si>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</si>
  <si>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</si>
  <si>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</si>
  <si>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</si>
  <si>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</si>
  <si>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</si>
  <si>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</si>
  <si>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</si>
  <si>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</si>
  <si>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</si>
  <si>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</si>
  <si>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</si>
  <si>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</si>
  <si>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</si>
  <si>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</si>
  <si>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</si>
  <si>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</si>
  <si>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</si>
  <si>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</si>
  <si>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</si>
  <si>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</si>
  <si>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</si>
  <si>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</si>
  <si>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</si>
  <si>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</si>
  <si>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</si>
  <si>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</si>
  <si>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</si>
  <si>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</si>
  <si>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</si>
  <si>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</si>
  <si>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</si>
  <si>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</si>
  <si>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</si>
  <si>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</si>
  <si>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</si>
  <si>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</si>
  <si>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</si>
  <si>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</si>
  <si>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</si>
  <si>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</si>
  <si>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</si>
  <si>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</si>
  <si>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</si>
  <si>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</si>
  <si>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</si>
  <si>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</si>
  <si>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</si>
  <si>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</si>
  <si>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</si>
  <si>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</si>
  <si>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</si>
  <si>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</si>
  <si>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</si>
  <si>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</si>
  <si>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</si>
  <si>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</si>
  <si>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</si>
  <si>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</si>
  <si>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</si>
  <si>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</si>
  <si>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</si>
  <si>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</si>
  <si>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</si>
  <si>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</si>
  <si>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</si>
  <si>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</si>
  <si>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</si>
  <si>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</si>
  <si>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</si>
  <si>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</si>
  <si>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</si>
  <si>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</si>
  <si>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</si>
  <si>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</si>
  <si>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</si>
  <si>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</si>
  <si>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</si>
  <si>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</si>
  <si>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</si>
  <si>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</si>
  <si>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</si>
  <si>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</si>
  <si>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</si>
  <si>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</si>
  <si>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</si>
  <si>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</si>
  <si>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</si>
  <si>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</si>
  <si>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</si>
  <si>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</si>
  <si>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</si>
  <si>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</si>
  <si>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</si>
  <si>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</si>
  <si>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</si>
  <si>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</si>
  <si>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</si>
  <si>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</si>
  <si>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</si>
  <si>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</si>
  <si>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</si>
  <si>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</si>
  <si>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</si>
  <si>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</si>
  <si>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</si>
  <si>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</si>
  <si>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</si>
  <si>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</si>
  <si>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</si>
  <si>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</si>
  <si>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</si>
  <si>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</si>
  <si>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</si>
  <si>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</si>
  <si>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</si>
  <si>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</si>
  <si>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</si>
  <si>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</si>
  <si>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</si>
  <si>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</si>
  <si>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</si>
  <si>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</si>
  <si>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</si>
  <si>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</si>
  <si>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</si>
  <si>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</si>
  <si>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</si>
  <si>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</si>
  <si>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</si>
  <si>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</si>
  <si>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</si>
  <si>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</si>
  <si>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</si>
  <si>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</si>
  <si>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</si>
  <si>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</si>
  <si>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</si>
  <si>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</si>
  <si>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</si>
  <si>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</si>
  <si>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</si>
  <si>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</si>
  <si>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</si>
  <si>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</si>
  <si>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</si>
  <si>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</si>
  <si>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</si>
  <si>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</si>
  <si>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</si>
  <si>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</si>
  <si>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</si>
  <si>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</si>
  <si>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</si>
  <si>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</si>
  <si>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</si>
  <si>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</si>
  <si>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</si>
  <si>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</si>
  <si>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</si>
  <si>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</si>
  <si>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</si>
  <si>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</si>
  <si>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</si>
  <si>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</si>
  <si>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</si>
  <si>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</si>
  <si>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</si>
  <si>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</si>
  <si>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</si>
  <si>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</si>
  <si>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</si>
  <si>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</si>
  <si>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</si>
  <si>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</si>
  <si>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</si>
  <si>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</si>
  <si>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</si>
  <si>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</si>
  <si>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</si>
  <si>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</si>
  <si>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</si>
  <si>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</si>
  <si>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</si>
  <si>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</si>
  <si>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</si>
  <si>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</si>
  <si>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</si>
  <si>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</si>
  <si>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</si>
  <si>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</si>
  <si>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</si>
  <si>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</si>
  <si>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</si>
  <si>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</si>
  <si>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</si>
  <si>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</si>
  <si>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</si>
  <si>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</si>
  <si>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</si>
  <si>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</si>
  <si>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</si>
  <si>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</si>
  <si>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</si>
  <si>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</si>
  <si>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</si>
  <si>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</si>
  <si>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</si>
  <si>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</si>
  <si>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</si>
  <si>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</si>
  <si>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</si>
  <si>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</si>
  <si>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</si>
  <si>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</si>
  <si>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</si>
  <si>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</si>
  <si>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</si>
  <si>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</si>
  <si>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</si>
  <si>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</si>
  <si>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</si>
  <si>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</si>
  <si>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</si>
  <si>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</si>
  <si>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</si>
  <si>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</si>
  <si>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</si>
  <si>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</si>
  <si>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</si>
  <si>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</si>
  <si>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</si>
  <si>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</si>
  <si>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</si>
  <si>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</si>
  <si>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</si>
  <si>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</si>
  <si>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</si>
  <si>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</si>
  <si>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</si>
  <si>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</si>
  <si>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</si>
  <si>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</si>
  <si>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</si>
  <si>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</si>
  <si>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</si>
  <si>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</si>
  <si>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</si>
  <si>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</si>
  <si>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</si>
  <si>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</si>
  <si>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</si>
  <si>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</si>
  <si>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</si>
  <si>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</si>
  <si>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</si>
  <si>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</si>
  <si>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</si>
  <si>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</si>
  <si>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</si>
  <si>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</si>
  <si>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</si>
  <si>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</si>
  <si>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</si>
  <si>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</si>
  <si>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</si>
  <si>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</si>
  <si>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</si>
  <si>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</si>
  <si>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</si>
  <si>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</si>
  <si>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</si>
  <si>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</si>
  <si>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</si>
  <si>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</si>
  <si>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</si>
  <si>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</si>
  <si>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</si>
  <si>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</si>
  <si>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</si>
  <si>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</si>
  <si>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</si>
  <si>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</si>
  <si>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</si>
  <si>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</si>
  <si>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</si>
  <si>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</si>
  <si>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</si>
  <si>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</si>
  <si>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</si>
  <si>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</si>
  <si>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</si>
  <si>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</si>
  <si>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</si>
  <si>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</si>
  <si>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</si>
  <si>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</si>
  <si>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</si>
  <si>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</si>
  <si>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</si>
  <si>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</si>
  <si>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</si>
  <si>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</si>
  <si>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</si>
  <si>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</si>
  <si>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</si>
  <si>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</si>
  <si>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</si>
  <si>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</si>
  <si>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</si>
  <si>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</si>
  <si>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</si>
  <si>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</si>
  <si>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</si>
  <si>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</si>
  <si>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</si>
  <si>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</si>
  <si>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</si>
  <si>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</si>
  <si>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</si>
  <si>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</si>
  <si>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</si>
  <si>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</si>
  <si>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</si>
  <si>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</si>
  <si>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</si>
  <si>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</si>
  <si>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</si>
  <si>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</si>
  <si>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</si>
  <si>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</si>
  <si>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</si>
  <si>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</si>
  <si>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</si>
  <si>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</si>
  <si>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</si>
  <si>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</si>
  <si>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</si>
  <si>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</si>
  <si>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</si>
  <si>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</si>
  <si>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</si>
  <si>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</si>
  <si>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</si>
  <si>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</si>
  <si>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</si>
  <si>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</si>
  <si>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</si>
  <si>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</si>
  <si>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</si>
  <si>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</si>
  <si>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</si>
  <si>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</si>
  <si>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</si>
  <si>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</si>
  <si>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</si>
  <si>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</si>
  <si>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</si>
  <si>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</si>
  <si>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</si>
  <si>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</si>
  <si>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</si>
  <si>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</si>
  <si>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</si>
  <si>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</si>
  <si>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</si>
  <si>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</si>
  <si>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</si>
  <si>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</si>
  <si>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</si>
  <si>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</si>
  <si>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</si>
  <si>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</si>
  <si>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</si>
  <si>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</si>
  <si>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</si>
  <si>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</si>
  <si>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</si>
  <si>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</si>
  <si>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</si>
  <si>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</si>
  <si>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</si>
  <si>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</si>
  <si>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</si>
  <si>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</si>
  <si>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</si>
  <si>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</si>
  <si>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</si>
  <si>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</si>
  <si>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</si>
  <si>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</si>
  <si>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</si>
  <si>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</si>
  <si>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</si>
  <si>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</si>
  <si>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</si>
  <si>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</si>
  <si>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</si>
  <si>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</si>
  <si>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</si>
  <si>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</si>
  <si>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</si>
  <si>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</si>
  <si>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</si>
  <si>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</si>
  <si>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</si>
  <si>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</si>
  <si>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</si>
  <si>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</si>
  <si>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</si>
  <si>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</si>
  <si>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</si>
  <si>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</si>
  <si>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</si>
  <si>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</si>
  <si>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</si>
  <si>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</si>
  <si>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</si>
  <si>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</si>
  <si>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</si>
  <si>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</si>
  <si>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</si>
  <si>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</si>
  <si>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</si>
  <si>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</si>
  <si>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</si>
  <si>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</si>
  <si>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</si>
  <si>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</si>
  <si>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</si>
  <si>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</si>
  <si>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</si>
  <si>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</si>
  <si>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</si>
  <si>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</si>
  <si>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</si>
  <si>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</si>
  <si>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</si>
  <si>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</si>
  <si>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</si>
  <si>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</si>
  <si>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</si>
  <si>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</si>
  <si>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</si>
  <si>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</si>
  <si>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</si>
  <si>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</si>
  <si>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</si>
  <si>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</si>
  <si>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</si>
  <si>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</si>
  <si>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</si>
  <si>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</si>
  <si>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</si>
  <si>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</si>
  <si>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</si>
  <si>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</si>
  <si>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</si>
  <si>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</si>
  <si>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</si>
  <si>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</si>
  <si>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</si>
  <si>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</si>
  <si>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</si>
  <si>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</si>
  <si>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</si>
  <si>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</si>
  <si>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</si>
  <si>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</si>
  <si>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</si>
  <si>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</si>
  <si>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</si>
  <si>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</si>
  <si>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</si>
  <si>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</si>
  <si>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</si>
  <si>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</si>
  <si>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</si>
  <si>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</si>
  <si>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</si>
  <si>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</si>
  <si>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</si>
  <si>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</si>
  <si>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</si>
  <si>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</si>
  <si>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</si>
  <si>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</si>
  <si>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</si>
  <si>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</si>
  <si>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</si>
  <si>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</si>
  <si>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</si>
  <si>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</si>
  <si>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</si>
  <si>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</si>
  <si>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</si>
  <si>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</si>
  <si>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</si>
  <si>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</si>
  <si>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</si>
  <si>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</si>
  <si>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</si>
  <si>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</si>
  <si>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</si>
  <si>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</si>
  <si>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</si>
  <si>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</si>
  <si>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</si>
  <si>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</si>
  <si>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</si>
  <si>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</si>
  <si>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</si>
  <si>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</si>
  <si>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</si>
  <si>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</si>
  <si>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</si>
  <si>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</si>
  <si>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</si>
  <si>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</si>
  <si>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</si>
  <si>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</si>
  <si>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</si>
  <si>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</si>
  <si>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</si>
  <si>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</si>
  <si>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</si>
  <si>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</si>
  <si>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</si>
  <si>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</si>
  <si>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</si>
  <si>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</si>
  <si>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</si>
  <si>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</si>
  <si>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</si>
  <si>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</si>
  <si>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</si>
  <si>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</si>
  <si>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</si>
  <si>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</si>
  <si>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</si>
  <si>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</si>
  <si>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</si>
  <si>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</si>
  <si>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</si>
  <si>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</si>
  <si>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</si>
  <si>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</si>
  <si>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</si>
  <si>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</si>
  <si>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</si>
  <si>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</si>
  <si>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</si>
  <si>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</si>
  <si>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</si>
  <si>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</si>
  <si>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</si>
  <si>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</si>
  <si>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</si>
  <si>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</si>
  <si>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</si>
  <si>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</si>
  <si>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</si>
  <si>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</si>
  <si>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</si>
  <si>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</si>
  <si>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</si>
  <si>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</si>
  <si>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</si>
  <si>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</si>
  <si>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</si>
  <si>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</si>
  <si>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</si>
  <si>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</si>
  <si>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</si>
  <si>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</si>
  <si>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</si>
  <si>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</si>
  <si>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</si>
  <si>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</si>
  <si>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</si>
  <si>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</si>
  <si>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</si>
  <si>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</si>
  <si>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</si>
  <si>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</si>
  <si>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</si>
  <si>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</si>
  <si>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</si>
  <si>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</si>
  <si>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</si>
  <si>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</si>
  <si>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</si>
  <si>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</si>
  <si>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</si>
  <si>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</si>
  <si>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</si>
  <si>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</si>
  <si>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</si>
  <si>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</si>
  <si>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</si>
  <si>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</si>
  <si>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</si>
  <si>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</si>
  <si>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</si>
  <si>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</si>
  <si>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</si>
  <si>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</si>
  <si>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</si>
  <si>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</si>
  <si>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</si>
  <si>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</si>
  <si>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</si>
  <si>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</si>
  <si>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</si>
  <si>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</si>
  <si>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</si>
  <si>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</si>
  <si>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</si>
  <si>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</si>
  <si>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</si>
  <si>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</si>
  <si>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</si>
  <si>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</si>
  <si>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</si>
  <si>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</si>
  <si>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</si>
  <si>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</si>
  <si>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</si>
  <si>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</si>
  <si>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</si>
  <si>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</si>
  <si>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</si>
  <si>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</si>
  <si>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</si>
  <si>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</si>
  <si>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</si>
  <si>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</si>
  <si>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</si>
  <si>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</si>
  <si>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</si>
  <si>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</si>
  <si>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</si>
  <si>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</si>
  <si>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</si>
  <si>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</si>
  <si>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</si>
  <si>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</si>
  <si>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</si>
  <si>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</si>
  <si>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</si>
  <si>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</si>
  <si>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</si>
  <si>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</si>
  <si>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</si>
  <si>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</si>
  <si>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</si>
  <si>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</si>
  <si>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</si>
  <si>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</si>
  <si>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</si>
  <si>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</si>
  <si>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</si>
  <si>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</si>
  <si>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</si>
  <si>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</si>
  <si>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</si>
  <si>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</si>
  <si>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</si>
  <si>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</si>
  <si>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</si>
  <si>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</si>
  <si>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</si>
  <si>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</si>
  <si>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</si>
  <si>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</si>
  <si>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</si>
  <si>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</si>
  <si>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</si>
  <si>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</si>
  <si>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</si>
  <si>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</si>
  <si>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</si>
  <si>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</si>
  <si>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</si>
  <si>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</si>
  <si>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</si>
  <si>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</si>
  <si>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</si>
  <si>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</si>
  <si>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</si>
  <si>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</si>
  <si>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</si>
  <si>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</si>
  <si>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</si>
  <si>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</si>
  <si>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</si>
  <si>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</si>
  <si>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</si>
  <si>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</si>
  <si>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</si>
  <si>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</si>
  <si>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</si>
  <si>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</si>
  <si>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</si>
  <si>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</si>
  <si>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</si>
  <si>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</si>
  <si>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</si>
  <si>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</si>
  <si>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</si>
  <si>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</si>
  <si>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</si>
  <si>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</si>
  <si>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</si>
  <si>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</si>
  <si>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</si>
  <si>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</si>
  <si>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</si>
  <si>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</si>
  <si>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</si>
  <si>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</si>
  <si>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</si>
  <si>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</si>
  <si>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</si>
  <si>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</si>
  <si>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</si>
  <si>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</si>
  <si>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</si>
  <si>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</si>
  <si>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</si>
  <si>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</si>
  <si>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</si>
  <si>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</si>
  <si>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</si>
  <si>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</si>
  <si>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</si>
  <si>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</si>
  <si>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</si>
  <si>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</si>
  <si>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</si>
  <si>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</si>
  <si>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</si>
  <si>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</si>
  <si>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</si>
  <si>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</si>
  <si>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</si>
  <si>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</si>
  <si>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</si>
  <si>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</si>
  <si>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</si>
  <si>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</si>
  <si>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</si>
  <si>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</si>
  <si>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</si>
  <si>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</si>
  <si>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</si>
  <si>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</si>
  <si>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</si>
  <si>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</si>
  <si>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</si>
  <si>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</si>
  <si>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</si>
  <si>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</si>
  <si>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</si>
  <si>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</si>
  <si>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</si>
  <si>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</si>
  <si>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</si>
  <si>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</si>
  <si>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</si>
  <si>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</si>
  <si>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</si>
  <si>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</si>
  <si>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</si>
  <si>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</si>
  <si>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</si>
  <si>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</si>
  <si>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</si>
  <si>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</si>
  <si>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</si>
  <si>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</si>
  <si>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</si>
  <si>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</si>
  <si>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</si>
  <si>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</si>
  <si>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</si>
  <si>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</si>
  <si>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</si>
  <si>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</si>
  <si>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</si>
  <si>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</si>
  <si>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</si>
  <si>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</si>
  <si>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</si>
  <si>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</si>
  <si>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</si>
  <si>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</si>
  <si>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</si>
  <si>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</si>
  <si>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</si>
  <si>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</si>
  <si>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</si>
  <si>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</si>
  <si>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</si>
  <si>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</si>
  <si>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</si>
  <si>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</si>
  <si>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</si>
  <si>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</si>
  <si>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</si>
  <si>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</si>
  <si>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</si>
  <si>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</si>
  <si>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</si>
  <si>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</si>
  <si>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</si>
  <si>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</si>
  <si>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</si>
  <si>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</si>
  <si>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</si>
  <si>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</si>
  <si>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</si>
  <si>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</si>
  <si>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</si>
  <si>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</si>
  <si>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</si>
  <si>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</si>
  <si>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</si>
  <si>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</si>
  <si>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</si>
  <si>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</si>
  <si>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</si>
  <si>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</si>
  <si>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</si>
  <si>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</si>
  <si>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</si>
  <si>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</si>
  <si>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</si>
  <si>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</si>
  <si>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</si>
  <si>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</si>
  <si>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</si>
  <si>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</si>
  <si>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</si>
  <si>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</si>
  <si>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</si>
  <si>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</si>
  <si>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</si>
  <si>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</si>
  <si>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</si>
  <si>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</si>
  <si>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</si>
  <si>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</si>
  <si>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</si>
  <si>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</si>
  <si>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</si>
  <si>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</si>
  <si>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</si>
  <si>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</si>
  <si>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</si>
  <si>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</si>
  <si>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</si>
  <si>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</si>
  <si>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</si>
  <si>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</si>
  <si>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</si>
  <si>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</si>
  <si>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</si>
  <si>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</si>
  <si>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</si>
  <si>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</si>
  <si>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</si>
  <si>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</si>
  <si>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</si>
  <si>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</si>
  <si>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</si>
  <si>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</si>
  <si>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</si>
  <si>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</si>
  <si>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</si>
  <si>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</si>
  <si>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</si>
  <si>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</si>
  <si>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</si>
  <si>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</si>
  <si>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</si>
  <si>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</si>
  <si>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</si>
  <si>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</si>
  <si>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</si>
  <si>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</si>
  <si>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</si>
  <si>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</si>
  <si>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</si>
  <si>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</si>
  <si>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</si>
  <si>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</si>
  <si>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</si>
  <si>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</si>
  <si>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</si>
  <si>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</si>
  <si>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</si>
  <si>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</si>
  <si>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</si>
  <si>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</si>
  <si>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</si>
  <si>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</si>
  <si>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</si>
  <si>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</si>
  <si>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</si>
  <si>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</si>
  <si>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</si>
  <si>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</si>
  <si>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</si>
  <si>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</si>
  <si>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</si>
  <si>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</si>
  <si>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</si>
  <si>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</si>
  <si>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</si>
  <si>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</si>
  <si>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</si>
  <si>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</si>
  <si>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</si>
  <si>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</si>
  <si>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</si>
  <si>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</si>
  <si>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</si>
  <si>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</si>
  <si>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</si>
  <si>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</si>
  <si>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</si>
  <si>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</si>
  <si>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</si>
  <si>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</si>
  <si>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</si>
  <si>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</si>
  <si>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</si>
  <si>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</si>
  <si>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</si>
  <si>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</si>
  <si>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</si>
  <si>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</si>
  <si>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</si>
  <si>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</si>
  <si>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</si>
  <si>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</si>
  <si>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</si>
  <si>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</si>
  <si>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</si>
  <si>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</si>
  <si>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</si>
  <si>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</si>
  <si>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</si>
  <si>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</si>
  <si>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</si>
  <si>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</si>
  <si>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</si>
  <si>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</si>
  <si>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</si>
  <si>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</si>
  <si>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</si>
  <si>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</si>
  <si>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</si>
  <si>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</si>
  <si>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</si>
  <si>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</si>
  <si>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</si>
  <si>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</si>
  <si>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</si>
  <si>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</si>
  <si>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</si>
  <si>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</si>
  <si>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</si>
  <si>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</si>
  <si>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</si>
  <si>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</si>
  <si>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</si>
  <si>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</si>
  <si>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</si>
  <si>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</si>
  <si>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</si>
  <si>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</si>
  <si>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</si>
  <si>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</si>
  <si>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</si>
  <si>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</si>
  <si>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</si>
  <si>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</si>
  <si>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</si>
  <si>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</si>
  <si>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</si>
  <si>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</si>
  <si>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</si>
  <si>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</si>
  <si>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</si>
  <si>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</si>
  <si>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</si>
  <si>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</si>
  <si>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</si>
  <si>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</si>
  <si>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</si>
  <si>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</si>
  <si>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</si>
  <si>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</si>
  <si>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</si>
  <si>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</si>
  <si>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</si>
  <si>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</si>
  <si>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</si>
  <si>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</si>
  <si>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</si>
  <si>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</si>
  <si>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</si>
  <si>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</si>
  <si>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</si>
  <si>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</si>
  <si>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</si>
  <si>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</si>
  <si>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</si>
  <si>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</si>
  <si>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</si>
  <si>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</si>
  <si>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</si>
  <si>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</si>
  <si>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</si>
  <si>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</si>
  <si>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</si>
  <si>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</si>
  <si>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</si>
  <si>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</si>
  <si>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</si>
  <si>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</si>
  <si>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</si>
  <si>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</si>
  <si>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</si>
  <si>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</si>
  <si>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</si>
  <si>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</si>
  <si>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</si>
  <si>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</si>
  <si>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</si>
  <si>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</si>
  <si>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</si>
  <si>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</si>
  <si>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</si>
  <si>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</si>
  <si>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</si>
  <si>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</si>
  <si>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</si>
  <si>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</si>
  <si>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</si>
  <si>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</si>
  <si>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</si>
  <si>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</si>
  <si>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</si>
  <si>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</si>
  <si>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</si>
  <si>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</si>
  <si>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</si>
  <si>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</si>
  <si>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</si>
  <si>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</si>
  <si>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</si>
  <si>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</si>
  <si>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</si>
  <si>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</si>
  <si>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</si>
  <si>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</si>
  <si>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</si>
  <si>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</si>
  <si>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</si>
  <si>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</si>
  <si>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</si>
  <si>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</si>
  <si>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</si>
  <si>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</si>
  <si>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</si>
  <si>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</si>
  <si>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</si>
  <si>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</si>
  <si>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</si>
  <si>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</si>
  <si>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</si>
  <si>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</si>
  <si>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</si>
  <si>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</si>
  <si>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</si>
  <si>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</si>
  <si>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</si>
  <si>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</si>
  <si>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</si>
  <si>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</si>
  <si>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</si>
  <si>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</si>
  <si>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</si>
  <si>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</si>
  <si>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</si>
  <si>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</si>
  <si>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</si>
  <si>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</si>
  <si>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</si>
  <si>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</si>
  <si>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</si>
  <si>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</si>
  <si>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</si>
  <si>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</si>
  <si>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</si>
  <si>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</si>
  <si>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</si>
  <si>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</si>
  <si>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</si>
  <si>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</si>
  <si>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</si>
  <si>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</si>
  <si>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</si>
  <si>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</si>
  <si>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</si>
  <si>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</si>
  <si>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</si>
  <si>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</si>
  <si>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</si>
  <si>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</si>
  <si>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</si>
  <si>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</si>
  <si>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</si>
  <si>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</si>
  <si>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</si>
  <si>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</si>
  <si>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</si>
  <si>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</si>
  <si>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</si>
  <si>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</si>
  <si>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</si>
  <si>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</si>
  <si>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</si>
  <si>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</si>
  <si>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</si>
  <si>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</si>
  <si>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</si>
  <si>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</si>
  <si>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</si>
  <si>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</si>
  <si>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</si>
  <si>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</si>
  <si>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</si>
  <si>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</si>
  <si>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</si>
  <si>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</si>
  <si>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</si>
  <si>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</si>
  <si>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</si>
  <si>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</si>
  <si>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</si>
  <si>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</si>
  <si>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</si>
  <si>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</si>
  <si>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</si>
  <si>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</si>
  <si>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</si>
  <si>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</si>
  <si>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</si>
  <si>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</si>
  <si>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</si>
  <si>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</si>
  <si>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</si>
  <si>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</si>
  <si>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</si>
  <si>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</si>
  <si>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</si>
  <si>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</si>
  <si>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</si>
  <si>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</si>
  <si>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</si>
  <si>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</si>
  <si>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</si>
  <si>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</si>
  <si>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</si>
  <si>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</si>
  <si>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</si>
  <si>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</si>
  <si>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</si>
  <si>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</si>
  <si>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</si>
  <si>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</si>
  <si>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</si>
  <si>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</si>
  <si>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</si>
  <si>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</si>
  <si>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</si>
  <si>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</si>
  <si>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</si>
  <si>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</si>
  <si>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</si>
  <si>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</si>
  <si>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</si>
  <si>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</si>
  <si>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</si>
  <si>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</si>
  <si>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</si>
  <si>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</si>
  <si>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</si>
  <si>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</si>
  <si>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</si>
  <si>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</si>
  <si>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</si>
  <si>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</si>
  <si>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</si>
  <si>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</si>
  <si>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</si>
  <si>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</si>
  <si>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</si>
  <si>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</si>
  <si>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</si>
  <si>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</si>
  <si>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</si>
  <si>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</si>
  <si>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</si>
  <si>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</si>
  <si>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</si>
  <si>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</si>
  <si>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</si>
  <si>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</si>
  <si>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</si>
  <si>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</si>
  <si>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</si>
  <si>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</si>
  <si>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</si>
  <si>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</si>
  <si>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</si>
  <si>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</si>
  <si>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</si>
  <si>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</si>
  <si>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</si>
  <si>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</si>
  <si>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</si>
  <si>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</si>
  <si>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</si>
  <si>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</si>
  <si>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</si>
  <si>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</si>
  <si>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</si>
  <si>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</si>
  <si>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</si>
  <si>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</si>
  <si>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</si>
  <si>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</si>
  <si>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</si>
  <si>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</si>
  <si>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</si>
  <si>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</si>
  <si>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</si>
  <si>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</si>
  <si>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</si>
  <si>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</si>
  <si>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</si>
  <si>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</si>
  <si>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</si>
  <si>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</si>
  <si>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</si>
  <si>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</si>
  <si>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</si>
  <si>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</si>
  <si>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</si>
  <si>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</si>
  <si>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</si>
  <si>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</si>
  <si>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</si>
  <si>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</si>
  <si>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</si>
  <si>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</si>
  <si>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</si>
  <si>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</si>
  <si>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</si>
  <si>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</si>
  <si>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</si>
  <si>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</si>
  <si>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</si>
  <si>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</si>
  <si>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</si>
  <si>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</si>
  <si>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</si>
  <si>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</si>
  <si>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</si>
  <si>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</si>
  <si>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</si>
  <si>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</si>
  <si>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</si>
  <si>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</si>
  <si>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</si>
  <si>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</si>
  <si>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</si>
  <si>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</si>
  <si>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</si>
  <si>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</si>
  <si>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</si>
  <si>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</si>
  <si>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</si>
  <si>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</si>
  <si>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</si>
  <si>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</si>
  <si>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</si>
  <si>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</si>
  <si>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</si>
  <si>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</si>
  <si>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</si>
  <si>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</si>
  <si>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</si>
  <si>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</si>
  <si>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</si>
  <si>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</si>
  <si>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</si>
  <si>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</si>
  <si>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</si>
  <si>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</si>
  <si>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</si>
  <si>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</si>
  <si>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</si>
  <si>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</si>
  <si>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</si>
  <si>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</si>
  <si>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</si>
  <si>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</si>
  <si>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</si>
  <si>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</si>
  <si>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</si>
  <si>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</si>
  <si>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</si>
  <si>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</si>
  <si>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</si>
  <si>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</si>
  <si>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</si>
  <si>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</si>
  <si>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</si>
  <si>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</si>
  <si>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</si>
  <si>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</si>
  <si>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</si>
  <si>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</si>
  <si>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</si>
  <si>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</si>
  <si>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</si>
  <si>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</si>
  <si>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</si>
  <si>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</si>
  <si>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</si>
  <si>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</si>
  <si>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</si>
  <si>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</si>
  <si>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</si>
  <si>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</si>
  <si>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</si>
  <si>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</si>
  <si>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</si>
  <si>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</si>
  <si>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</si>
  <si>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</si>
  <si>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</si>
  <si>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</si>
  <si>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</si>
  <si>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</si>
  <si>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</si>
  <si>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</si>
  <si>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</si>
  <si>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</si>
  <si>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</si>
  <si>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</si>
  <si>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</si>
  <si>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</si>
  <si>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</si>
  <si>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</si>
  <si>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</si>
  <si>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</si>
  <si>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</si>
  <si>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</si>
  <si>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</si>
  <si>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</si>
  <si>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</si>
  <si>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</si>
  <si>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</si>
  <si>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</si>
  <si>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</si>
  <si>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</si>
  <si>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</si>
  <si>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</si>
  <si>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</si>
  <si>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</si>
  <si>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</si>
  <si>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</si>
  <si>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</si>
  <si>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</si>
  <si>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</si>
  <si>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</si>
  <si>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</si>
  <si>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</si>
  <si>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</si>
  <si>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</si>
  <si>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</si>
  <si>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</si>
  <si>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</si>
  <si>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</si>
  <si>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</si>
  <si>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</si>
  <si>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</si>
  <si>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</si>
  <si>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</si>
  <si>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</si>
  <si>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</si>
  <si>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</si>
  <si>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</si>
  <si>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</si>
  <si>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</si>
  <si>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</si>
  <si>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</si>
  <si>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</si>
  <si>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</si>
  <si>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</si>
  <si>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</si>
  <si>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</si>
  <si>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</si>
  <si>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</si>
  <si>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</si>
  <si>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</si>
  <si>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</si>
  <si>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</si>
  <si>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</si>
  <si>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</si>
  <si>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</si>
  <si>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</si>
  <si>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</si>
  <si>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</si>
  <si>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</si>
  <si>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</si>
  <si>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</si>
  <si>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</si>
  <si>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</si>
  <si>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</si>
  <si>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</si>
  <si>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</si>
  <si>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</si>
  <si>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</si>
  <si>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</si>
  <si>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</si>
  <si>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</si>
  <si>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</si>
  <si>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</si>
  <si>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</si>
  <si>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</si>
  <si>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</si>
  <si>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</si>
  <si>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</si>
  <si>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</si>
  <si>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</si>
  <si>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</si>
  <si>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</si>
  <si>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</si>
  <si>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</si>
  <si>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</si>
  <si>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</si>
  <si>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</si>
  <si>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</si>
  <si>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</si>
  <si>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</si>
  <si>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</si>
  <si>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</si>
  <si>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</si>
  <si>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</si>
  <si>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</si>
  <si>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</si>
  <si>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</si>
  <si>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</si>
  <si>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</si>
  <si>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</si>
  <si>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</si>
  <si>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</si>
  <si>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</si>
  <si>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</si>
  <si>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</si>
  <si>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</si>
  <si>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</si>
  <si>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</si>
  <si>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</si>
  <si>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</si>
  <si>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</si>
  <si>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</si>
  <si>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</si>
  <si>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</si>
  <si>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</si>
  <si>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</si>
  <si>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</si>
  <si>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</si>
  <si>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</si>
  <si>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</si>
  <si>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</si>
  <si>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</si>
  <si>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</si>
  <si>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</si>
  <si>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</si>
  <si>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</si>
  <si>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</si>
  <si>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</si>
  <si>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</si>
  <si>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</si>
  <si>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</si>
  <si>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</si>
  <si>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</si>
  <si>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</si>
  <si>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</si>
  <si>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</si>
  <si>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</si>
  <si>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</si>
  <si>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</si>
  <si>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</si>
  <si>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</si>
  <si>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</si>
  <si>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</si>
  <si>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</si>
  <si>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</si>
  <si>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</si>
  <si>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</si>
  <si>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</si>
  <si>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</si>
  <si>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</si>
  <si>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</si>
  <si>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</si>
  <si>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</si>
  <si>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</si>
  <si>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</si>
  <si>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</si>
  <si>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</si>
  <si>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</si>
  <si>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</si>
  <si>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</si>
  <si>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</si>
  <si>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</si>
  <si>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</si>
  <si>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</si>
  <si>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</si>
  <si>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</si>
  <si>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</si>
  <si>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</si>
  <si>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</si>
  <si>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</si>
  <si>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</si>
  <si>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</si>
  <si>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</si>
  <si>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</si>
  <si>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</si>
  <si>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</si>
  <si>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</si>
  <si>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</si>
  <si>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</si>
  <si>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</si>
  <si>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</si>
  <si>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</si>
  <si>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</si>
  <si>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</si>
  <si>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</si>
  <si>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</si>
  <si>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</si>
  <si>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</si>
  <si>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</si>
  <si>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</si>
  <si>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</si>
  <si>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</si>
  <si>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</si>
  <si>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</si>
  <si>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</si>
  <si>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</si>
  <si>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</si>
  <si>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</si>
  <si>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</si>
  <si>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</si>
  <si>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</si>
  <si>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</si>
  <si>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</si>
  <si>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</si>
  <si>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</si>
  <si>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</si>
  <si>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</si>
  <si>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</si>
  <si>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</si>
  <si>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</si>
  <si>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</si>
  <si>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</si>
  <si>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</si>
  <si>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</si>
  <si>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</si>
  <si>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</si>
  <si>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</si>
  <si>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</si>
  <si>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</si>
  <si>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</si>
  <si>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</si>
  <si>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</si>
  <si>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</si>
  <si>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</si>
  <si>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</si>
  <si>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</si>
  <si>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</si>
  <si>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</si>
  <si>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</si>
  <si>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</si>
  <si>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</si>
  <si>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</si>
  <si>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</si>
  <si>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</si>
  <si>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</si>
  <si>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</si>
  <si>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</si>
  <si>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</si>
  <si>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</si>
  <si>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</si>
  <si>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</si>
  <si>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</si>
  <si>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</si>
  <si>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</si>
  <si>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</si>
  <si>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</si>
  <si>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</si>
  <si>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</si>
  <si>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</si>
  <si>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</si>
  <si>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</si>
  <si>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</si>
  <si>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</si>
  <si>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</si>
  <si>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</si>
  <si>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</si>
  <si>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</si>
  <si>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</si>
  <si>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</si>
  <si>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</si>
  <si>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</si>
  <si>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</si>
  <si>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</si>
  <si>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</si>
  <si>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</si>
  <si>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</si>
  <si>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</si>
  <si>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</si>
  <si>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</si>
  <si>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</si>
  <si>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</si>
  <si>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</si>
  <si>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</si>
  <si>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</si>
  <si>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</si>
  <si>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</si>
  <si>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</si>
  <si>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</si>
  <si>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</si>
  <si>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</si>
  <si>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</si>
  <si>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</si>
  <si>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</si>
  <si>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</si>
  <si>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</si>
  <si>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</si>
  <si>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</si>
  <si>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</si>
  <si>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</si>
  <si>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</si>
  <si>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</si>
  <si>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</si>
  <si>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</si>
  <si>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</si>
  <si>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</si>
  <si>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</si>
  <si>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</si>
  <si>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</si>
  <si>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</si>
  <si>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</si>
  <si>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</si>
  <si>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</si>
  <si>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</si>
  <si>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</si>
  <si>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</si>
  <si>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</si>
  <si>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</si>
  <si>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</si>
  <si>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</si>
  <si>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</si>
  <si>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</si>
  <si>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</si>
  <si>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</si>
  <si>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</si>
  <si>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</si>
  <si>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</si>
  <si>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</si>
  <si>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</si>
  <si>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</si>
  <si>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</si>
  <si>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</si>
  <si>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</si>
  <si>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</si>
  <si>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</si>
  <si>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</si>
  <si>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</si>
  <si>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</si>
  <si>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</si>
  <si>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</si>
  <si>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</si>
  <si>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</si>
  <si>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</si>
  <si>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</si>
  <si>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</si>
  <si>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</si>
  <si>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</si>
  <si>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</si>
  <si>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</si>
  <si>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</si>
  <si>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</si>
  <si>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</si>
  <si>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</si>
  <si>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</si>
  <si>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</si>
  <si>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</si>
  <si>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</si>
  <si>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</si>
  <si>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</si>
  <si>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</si>
  <si>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</si>
  <si>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</si>
  <si>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</si>
  <si>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</si>
  <si>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</si>
  <si>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</si>
  <si>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</si>
  <si>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</si>
  <si>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</si>
  <si>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</si>
  <si>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</si>
  <si>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</si>
  <si>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</si>
  <si>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</si>
  <si>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</si>
  <si>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</si>
  <si>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</si>
  <si>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</si>
  <si>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</si>
  <si>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</si>
  <si>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</si>
  <si>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</si>
  <si>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</si>
  <si>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</si>
  <si>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</si>
  <si>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</si>
  <si>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</si>
  <si>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</si>
  <si>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</si>
  <si>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</si>
  <si>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</si>
  <si>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</si>
  <si>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</si>
  <si>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</si>
  <si>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</si>
  <si>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</si>
  <si>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</si>
  <si>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</si>
  <si>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</si>
  <si>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</si>
  <si>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</si>
  <si>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</si>
  <si>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</si>
  <si>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</si>
  <si>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</si>
  <si>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</si>
  <si>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</si>
  <si>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</si>
  <si>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</si>
  <si>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</si>
  <si>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</si>
  <si>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</si>
  <si>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</si>
  <si>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</si>
  <si>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</si>
  <si>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</si>
  <si>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</si>
  <si>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</si>
  <si>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</si>
  <si>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</si>
  <si>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</si>
  <si>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</si>
  <si>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</si>
  <si>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</si>
  <si>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</si>
  <si>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</si>
  <si>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</si>
  <si>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</si>
  <si>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</si>
  <si>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</si>
  <si>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</si>
  <si>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</si>
  <si>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</si>
  <si>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</si>
  <si>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</si>
  <si>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</si>
  <si>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</si>
  <si>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</si>
  <si>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</si>
  <si>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</si>
  <si>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</si>
  <si>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</si>
  <si>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</si>
  <si>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</si>
  <si>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</si>
  <si>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</si>
  <si>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</si>
  <si>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</si>
  <si>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</si>
  <si>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</si>
  <si>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</si>
  <si>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</si>
  <si>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</si>
  <si>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</si>
  <si>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</si>
  <si>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</si>
  <si>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</si>
  <si>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</si>
  <si>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</si>
  <si>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</si>
  <si>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</si>
  <si>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</si>
  <si>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</si>
  <si>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</si>
  <si>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</si>
  <si>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</si>
  <si>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</si>
  <si>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</si>
  <si>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</si>
  <si>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</si>
  <si>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</si>
  <si>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</si>
  <si>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</si>
  <si>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</si>
  <si>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</si>
  <si>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</si>
  <si>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</si>
  <si>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</si>
  <si>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</si>
  <si>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</si>
  <si>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</si>
  <si>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</si>
  <si>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</si>
  <si>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</si>
  <si>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</si>
  <si>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</si>
  <si>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</si>
  <si>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</si>
  <si>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</si>
  <si>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</si>
  <si>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</si>
  <si>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</si>
  <si>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</si>
  <si>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</si>
  <si>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</si>
  <si>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</si>
  <si>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</si>
  <si>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</si>
  <si>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</si>
  <si>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</si>
  <si>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</si>
  <si>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</si>
  <si>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</si>
  <si>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</si>
  <si>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</si>
  <si>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</si>
  <si>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</si>
  <si>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</si>
  <si>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</si>
  <si>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</si>
  <si>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</si>
  <si>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</si>
  <si>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</si>
  <si>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</si>
  <si>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</si>
  <si>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</si>
  <si>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</si>
  <si>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</si>
  <si>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</si>
  <si>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</si>
  <si>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</si>
  <si>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</si>
  <si>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</si>
  <si>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</si>
  <si>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</si>
  <si>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</si>
  <si>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</si>
  <si>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</si>
  <si>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</si>
  <si>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</si>
  <si>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</si>
  <si>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</si>
  <si>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</si>
  <si>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</si>
  <si>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</si>
  <si>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</si>
  <si>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</si>
  <si>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</si>
  <si>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</si>
  <si>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</si>
  <si>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</si>
  <si>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</si>
  <si>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</si>
  <si>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</si>
  <si>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</si>
  <si>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</si>
  <si>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</si>
  <si>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</si>
  <si>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</si>
  <si>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</si>
  <si>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</si>
  <si>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</si>
  <si>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</si>
  <si>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</si>
  <si>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</si>
  <si>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</si>
  <si>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</si>
  <si>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</si>
  <si>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</si>
  <si>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</si>
  <si>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</si>
  <si>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</si>
  <si>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</si>
  <si>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</si>
  <si>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</si>
  <si>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</si>
  <si>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</si>
  <si>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</si>
  <si>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</si>
  <si>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</si>
  <si>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</si>
  <si>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</si>
  <si>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</si>
  <si>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</si>
  <si>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</si>
  <si>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</si>
  <si>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</si>
  <si>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</si>
  <si>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</si>
  <si>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</si>
  <si>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</si>
  <si>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</si>
  <si>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</si>
  <si>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</si>
  <si>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</si>
  <si>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</si>
  <si>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</si>
  <si>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</si>
  <si>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</si>
  <si>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</si>
  <si>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</si>
  <si>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</si>
  <si>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</si>
  <si>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</si>
  <si>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</si>
  <si>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</si>
  <si>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</si>
  <si>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</si>
  <si>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</si>
  <si>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</si>
  <si>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</si>
  <si>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</si>
  <si>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</si>
  <si>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</si>
  <si>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</si>
  <si>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</si>
  <si>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</si>
  <si>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</si>
  <si>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</si>
  <si>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</si>
  <si>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</si>
  <si>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</si>
  <si>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</si>
  <si>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</si>
  <si>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</si>
  <si>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</si>
  <si>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</si>
  <si>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</si>
  <si>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</si>
  <si>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</si>
  <si>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</si>
  <si>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</si>
  <si>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</si>
  <si>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</si>
  <si>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</si>
  <si>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</si>
  <si>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</si>
  <si>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</si>
  <si>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</si>
  <si>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</si>
  <si>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</si>
  <si>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</si>
  <si>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</si>
  <si>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</si>
  <si>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</si>
  <si>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</si>
  <si>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</si>
  <si>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</si>
  <si>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</si>
  <si>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</si>
  <si>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</si>
  <si>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</si>
  <si>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</si>
  <si>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</si>
  <si>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</si>
  <si>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</si>
  <si>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</si>
  <si>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</si>
  <si>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</si>
  <si>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</si>
  <si>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</si>
  <si>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</si>
  <si>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</si>
  <si>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</si>
  <si>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</si>
  <si>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</si>
  <si>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</si>
  <si>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</si>
  <si>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</si>
  <si>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</si>
  <si>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</si>
  <si>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</si>
  <si>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</si>
  <si>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</si>
  <si>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</si>
  <si>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</si>
  <si>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</si>
  <si>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</si>
  <si>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</si>
  <si>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</si>
  <si>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</si>
  <si>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</si>
  <si>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</si>
  <si>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</si>
  <si>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</si>
  <si>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</si>
  <si>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</si>
  <si>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</si>
  <si>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</si>
  <si>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</si>
  <si>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</si>
  <si>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</si>
  <si>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</si>
  <si>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</si>
  <si>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</si>
  <si>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</si>
  <si>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</si>
  <si>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</si>
  <si>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</si>
  <si>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</si>
  <si>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</si>
  <si>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</si>
  <si>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</si>
  <si>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</si>
  <si>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</si>
  <si>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</si>
  <si>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</si>
  <si>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</si>
  <si>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</si>
  <si>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</si>
  <si>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</si>
  <si>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</si>
  <si>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</si>
  <si>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</si>
  <si>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</si>
  <si>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</si>
  <si>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</si>
  <si>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</si>
  <si>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</si>
  <si>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</si>
  <si>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</si>
  <si>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</si>
  <si>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</si>
  <si>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</si>
  <si>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</si>
  <si>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</si>
  <si>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</si>
  <si>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</si>
  <si>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</si>
  <si>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</si>
  <si>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</si>
  <si>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</si>
  <si>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</si>
  <si>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</si>
  <si>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</si>
  <si>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</si>
  <si>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</si>
  <si>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</si>
  <si>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</si>
  <si>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</si>
  <si>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</si>
  <si>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</si>
  <si>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</si>
  <si>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</si>
  <si>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</si>
  <si>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</si>
  <si>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</si>
  <si>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</si>
  <si>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</si>
  <si>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</si>
  <si>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</si>
  <si>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</si>
  <si>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</si>
  <si>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</si>
  <si>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</si>
  <si>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</si>
  <si>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</si>
  <si>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</si>
  <si>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</si>
  <si>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</si>
  <si>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</si>
  <si>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</si>
  <si>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</si>
  <si>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</si>
  <si>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</si>
  <si>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</si>
  <si>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</si>
  <si>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</si>
  <si>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</si>
  <si>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</si>
  <si>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</si>
  <si>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</si>
  <si>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</si>
  <si>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</si>
  <si>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</si>
  <si>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</si>
  <si>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</si>
  <si>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</si>
  <si>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</si>
  <si>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</si>
  <si>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</si>
  <si>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</si>
  <si>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</si>
  <si>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</si>
  <si>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</si>
  <si>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</si>
  <si>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</si>
  <si>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</si>
  <si>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</si>
  <si>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</si>
  <si>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</si>
  <si>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</si>
  <si>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</si>
  <si>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</si>
  <si>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</si>
  <si>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</si>
  <si>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</si>
  <si>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</si>
  <si>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</si>
  <si>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</si>
  <si>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</si>
  <si>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</si>
  <si>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</si>
  <si>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</si>
  <si>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</si>
  <si>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</si>
  <si>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</si>
  <si>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</si>
  <si>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</si>
  <si>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</si>
  <si>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</si>
  <si>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</si>
  <si>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</si>
  <si>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</si>
  <si>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</si>
  <si>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</si>
  <si>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</si>
  <si>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</si>
  <si>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</si>
  <si>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</si>
  <si>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</si>
  <si>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</si>
  <si>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</si>
  <si>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</si>
  <si>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</si>
  <si>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</si>
  <si>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</si>
  <si>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</si>
  <si>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</si>
  <si>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</si>
  <si>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</si>
  <si>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</si>
  <si>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</si>
  <si>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</si>
  <si>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</si>
  <si>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</si>
  <si>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</si>
  <si>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</si>
  <si>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</si>
  <si>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</si>
  <si>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</si>
  <si>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</si>
  <si>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</si>
  <si>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</si>
  <si>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</si>
  <si>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</si>
  <si>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</si>
  <si>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</si>
  <si>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</si>
  <si>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</si>
  <si>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</si>
  <si>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</si>
  <si>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</si>
  <si>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</si>
  <si>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</si>
  <si>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</si>
  <si>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</si>
  <si>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</si>
  <si>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</si>
  <si>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</si>
  <si>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</si>
  <si>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</si>
  <si>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</si>
  <si>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</si>
  <si>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</si>
  <si>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</si>
  <si>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</si>
  <si>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</si>
  <si>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</si>
  <si>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</si>
  <si>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</si>
  <si>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</si>
  <si>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</si>
  <si>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</si>
  <si>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</si>
  <si>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</si>
  <si>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</si>
  <si>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</si>
  <si>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</si>
  <si>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</si>
  <si>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</si>
  <si>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</si>
  <si>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</si>
  <si>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</si>
  <si>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</si>
  <si>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</si>
  <si>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</si>
  <si>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</si>
  <si>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</si>
  <si>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</si>
  <si>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</si>
  <si>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</si>
  <si>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</si>
  <si>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</si>
  <si>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</si>
  <si>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</si>
  <si>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</si>
  <si>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</si>
  <si>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</si>
  <si>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</si>
  <si>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</si>
  <si>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</si>
  <si>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</si>
  <si>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</si>
  <si>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</si>
  <si>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</si>
  <si>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</si>
  <si>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</si>
  <si>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</si>
  <si>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</si>
  <si>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</si>
  <si>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</si>
  <si>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</si>
  <si>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</si>
  <si>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</si>
  <si>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</si>
  <si>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</si>
  <si>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</si>
  <si>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</si>
  <si>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</si>
  <si>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</si>
  <si>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</si>
  <si>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</si>
  <si>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</si>
  <si>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</si>
  <si>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</si>
  <si>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</si>
  <si>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</si>
  <si>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</si>
  <si>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</si>
  <si>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</si>
  <si>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</si>
  <si>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</si>
  <si>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</si>
  <si>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</si>
  <si>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</si>
  <si>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</si>
  <si>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</si>
  <si>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</si>
  <si>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</si>
  <si>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</si>
  <si>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</si>
  <si>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</si>
  <si>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</si>
  <si>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</si>
  <si>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</si>
  <si>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</si>
  <si>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</si>
  <si>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</si>
  <si>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</si>
  <si>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</si>
  <si>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</si>
  <si>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</si>
  <si>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</si>
  <si>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</si>
  <si>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</si>
  <si>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</si>
  <si>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</si>
  <si>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</si>
  <si>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</si>
  <si>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</si>
  <si>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</si>
  <si>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</si>
  <si>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</si>
  <si>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</si>
  <si>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</si>
  <si>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</si>
  <si>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</si>
  <si>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</si>
  <si>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</si>
  <si>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</si>
  <si>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</si>
  <si>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</si>
  <si>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</si>
  <si>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</si>
  <si>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</si>
  <si>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</si>
  <si>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</si>
  <si>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</si>
  <si>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</si>
  <si>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</si>
  <si>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</si>
  <si>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</si>
  <si>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</si>
  <si>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</si>
  <si>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</si>
  <si>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</si>
  <si>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</si>
  <si>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</si>
  <si>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</si>
  <si>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</si>
  <si>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</si>
  <si>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</si>
  <si>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</si>
  <si>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</si>
  <si>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</si>
  <si>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</si>
  <si>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</si>
  <si>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</si>
  <si>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</si>
  <si>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</si>
  <si>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</si>
  <si>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</si>
  <si>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</si>
  <si>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</si>
  <si>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</si>
  <si>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</si>
  <si>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</si>
  <si>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</si>
  <si>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</si>
  <si>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</si>
  <si>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</si>
  <si>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</si>
  <si>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</si>
  <si>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</si>
  <si>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</si>
  <si>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</si>
  <si>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</si>
  <si>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</si>
  <si>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</si>
  <si>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</si>
  <si>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</si>
  <si>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</si>
  <si>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</si>
  <si>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</si>
  <si>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</si>
  <si>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</si>
  <si>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</si>
  <si>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</si>
  <si>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</si>
  <si>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</si>
  <si>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</si>
  <si>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</si>
  <si>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</si>
  <si>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</si>
  <si>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</si>
  <si>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</si>
  <si>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</si>
  <si>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</si>
  <si>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</si>
  <si>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</si>
  <si>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</si>
  <si>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</si>
  <si>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</si>
  <si>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</si>
  <si>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</si>
  <si>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</si>
  <si>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</si>
  <si>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</si>
  <si>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</si>
  <si>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</si>
  <si>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</si>
  <si>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</si>
  <si>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</si>
  <si>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</si>
  <si>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</si>
  <si>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</si>
  <si>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</si>
  <si>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</si>
  <si>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</si>
  <si>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</si>
  <si>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</si>
  <si>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</si>
  <si>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</si>
  <si>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</si>
  <si>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</si>
  <si>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</si>
  <si>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</si>
  <si>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</si>
  <si>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</si>
  <si>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</si>
  <si>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</si>
  <si>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</si>
  <si>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</si>
  <si>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</si>
  <si>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</si>
  <si>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</si>
  <si>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</si>
  <si>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</si>
  <si>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</si>
  <si>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</si>
  <si>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</si>
  <si>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</si>
  <si>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</si>
  <si>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</si>
  <si>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</si>
  <si>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</si>
  <si>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</si>
  <si>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</si>
  <si>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</si>
  <si>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</si>
  <si>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</si>
  <si>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</si>
  <si>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</si>
  <si>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</si>
  <si>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</si>
  <si>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</si>
  <si>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</si>
  <si>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</si>
  <si>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</si>
  <si>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</si>
  <si>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</si>
  <si>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</si>
  <si>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</si>
  <si>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</si>
  <si>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</si>
  <si>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</si>
  <si>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</si>
  <si>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</si>
  <si>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</si>
  <si>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</si>
  <si>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</si>
  <si>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</si>
  <si>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</si>
  <si>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</si>
  <si>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</si>
  <si>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</si>
  <si>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</si>
  <si>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</si>
  <si>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</si>
  <si>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</si>
  <si>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</si>
  <si>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</si>
  <si>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</si>
  <si>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</si>
  <si>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</si>
  <si>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</si>
  <si>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</si>
  <si>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</si>
  <si>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</si>
  <si>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</si>
  <si>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</si>
  <si>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</si>
  <si>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</si>
  <si>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</si>
  <si>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</si>
  <si>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</si>
  <si>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</si>
  <si>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</si>
  <si>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</si>
  <si>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</si>
  <si>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</si>
  <si>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</si>
  <si>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</si>
  <si>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</si>
  <si>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</si>
  <si>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</si>
  <si>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</si>
  <si>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</si>
  <si>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</si>
  <si>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</si>
  <si>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</si>
  <si>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</si>
  <si>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</si>
  <si>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</si>
  <si>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</si>
  <si>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</si>
  <si>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</si>
  <si>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</si>
  <si>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</si>
  <si>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</si>
  <si>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</si>
  <si>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</si>
  <si>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</si>
  <si>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</si>
  <si>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</si>
  <si>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</si>
  <si>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</si>
  <si>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</si>
  <si>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</si>
  <si>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</si>
  <si>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</si>
  <si>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</si>
  <si>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</si>
  <si>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</si>
  <si>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</si>
  <si>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</si>
  <si>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</si>
  <si>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</si>
  <si>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</si>
  <si>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</si>
  <si>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</si>
  <si>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</si>
  <si>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</si>
  <si>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</si>
  <si>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</si>
  <si>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</si>
  <si>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</si>
  <si>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</si>
  <si>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</si>
  <si>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</si>
  <si>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</si>
  <si>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</si>
  <si>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</si>
  <si>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</si>
  <si>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</si>
  <si>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</si>
  <si>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</si>
  <si>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</si>
  <si>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</si>
  <si>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</si>
  <si>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</si>
  <si>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</si>
  <si>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</si>
  <si>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</si>
  <si>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</si>
  <si>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</si>
  <si>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</si>
  <si>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</si>
  <si>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</si>
  <si>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</si>
  <si>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</si>
  <si>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</si>
  <si>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</si>
  <si>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</si>
  <si>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</si>
  <si>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</si>
  <si>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</si>
  <si>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</si>
  <si>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</si>
  <si>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</si>
  <si>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</si>
  <si>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</si>
  <si>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</si>
  <si>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</si>
  <si>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</si>
  <si>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</si>
  <si>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</si>
  <si>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</si>
  <si>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</si>
  <si>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</si>
  <si>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</si>
  <si>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</si>
  <si>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</si>
  <si>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</si>
  <si>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</si>
  <si>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</si>
  <si>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</si>
  <si>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</si>
  <si>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</si>
  <si>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</si>
  <si>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</si>
  <si>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</si>
  <si>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</si>
  <si>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</si>
  <si>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</si>
  <si>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</si>
  <si>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</si>
  <si>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</si>
  <si>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</si>
  <si>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</si>
  <si>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</si>
  <si>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</si>
  <si>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</si>
  <si>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</si>
  <si>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</si>
  <si>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</si>
  <si>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</si>
  <si>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</si>
  <si>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</si>
  <si>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</si>
  <si>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</si>
  <si>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</si>
  <si>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</si>
  <si>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</si>
  <si>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</si>
  <si>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</si>
  <si>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</si>
  <si>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</si>
  <si>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</si>
  <si>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</si>
  <si>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</si>
  <si>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</si>
  <si>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</si>
  <si>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</si>
  <si>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</si>
  <si>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</si>
  <si>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</si>
  <si>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</si>
  <si>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</si>
  <si>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</si>
  <si>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</si>
  <si>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</si>
  <si>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</si>
  <si>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</si>
  <si>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</si>
  <si>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</si>
  <si>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</si>
  <si>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</si>
  <si>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</si>
  <si>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</si>
  <si>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</si>
  <si>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</si>
  <si>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</si>
  <si>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</si>
  <si>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</si>
  <si>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</si>
  <si>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</si>
  <si>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</si>
  <si>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</si>
  <si>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</si>
  <si>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</si>
  <si>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</si>
  <si>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</si>
  <si>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</si>
  <si>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</si>
  <si>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</si>
  <si>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</si>
  <si>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</si>
  <si>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</si>
  <si>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</si>
  <si>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</si>
  <si>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</si>
  <si>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</si>
  <si>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</si>
  <si>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</si>
  <si>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</si>
  <si>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</si>
  <si>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</si>
  <si>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</si>
  <si>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</si>
  <si>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</si>
  <si>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</si>
  <si>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</si>
  <si>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</si>
  <si>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</si>
  <si>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</si>
  <si>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</si>
  <si>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</si>
  <si>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</si>
  <si>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</si>
  <si>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</si>
  <si>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</si>
  <si>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</si>
  <si>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</si>
  <si>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</si>
  <si>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</si>
  <si>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</si>
  <si>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</si>
  <si>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</si>
  <si>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</si>
  <si>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</si>
  <si>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</si>
  <si>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</si>
  <si>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</si>
  <si>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</si>
  <si>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</si>
  <si>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</si>
  <si>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</si>
  <si>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</si>
  <si>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</si>
  <si>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</si>
  <si>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</si>
  <si>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</si>
  <si>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</si>
  <si>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</si>
  <si>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</si>
  <si>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</si>
  <si>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</si>
  <si>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</si>
  <si>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</si>
  <si>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</si>
  <si>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</si>
  <si>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</si>
  <si>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</si>
  <si>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</si>
  <si>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</si>
  <si>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</si>
  <si>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</si>
  <si>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</si>
  <si>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</si>
  <si>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</si>
  <si>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</si>
  <si>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</si>
  <si>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</si>
  <si>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</si>
  <si>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</si>
  <si>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</si>
  <si>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</si>
  <si>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</si>
  <si>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</si>
  <si>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</si>
  <si>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</si>
  <si>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</si>
  <si>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</si>
  <si>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</si>
  <si>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</si>
  <si>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</si>
  <si>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</si>
  <si>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</si>
  <si>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</si>
  <si>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</si>
  <si>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</si>
  <si>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</si>
  <si>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</si>
  <si>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</si>
  <si>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</si>
  <si>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</si>
  <si>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</si>
  <si>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</si>
  <si>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</si>
  <si>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</si>
  <si>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</si>
  <si>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</si>
  <si>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</si>
  <si>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</si>
  <si>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</si>
  <si>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</si>
  <si>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</si>
  <si>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</si>
  <si>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</si>
  <si>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</si>
  <si>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</si>
  <si>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</si>
  <si>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</si>
  <si>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</si>
  <si>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</si>
  <si>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</si>
  <si>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</si>
  <si>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</si>
  <si>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</si>
  <si>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</si>
  <si>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</si>
  <si>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</si>
  <si>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</si>
  <si>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</si>
  <si>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</si>
  <si>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</si>
  <si>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</si>
  <si>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</si>
  <si>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</si>
  <si>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</si>
  <si>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</si>
  <si>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</si>
  <si>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</si>
  <si>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</si>
  <si>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</si>
  <si>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</si>
  <si>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</si>
  <si>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</si>
  <si>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</si>
  <si>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</si>
  <si>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</si>
  <si>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</si>
  <si>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</si>
  <si>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</si>
  <si>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</si>
  <si>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</si>
  <si>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</si>
  <si>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</si>
  <si>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</si>
  <si>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</si>
  <si>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</si>
  <si>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</si>
  <si>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</si>
  <si>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</si>
  <si>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</si>
  <si>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</si>
  <si>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</si>
  <si>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</si>
  <si>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</si>
  <si>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</si>
  <si>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</si>
  <si>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</si>
  <si>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</si>
  <si>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</si>
  <si>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</si>
  <si>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</si>
  <si>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</si>
  <si>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</si>
  <si>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</si>
  <si>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</si>
  <si>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</si>
  <si>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</si>
  <si>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</si>
  <si>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</si>
  <si>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</si>
  <si>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</si>
  <si>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</si>
  <si>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</si>
  <si>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</si>
  <si>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</si>
  <si>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</si>
  <si>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</si>
  <si>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</si>
  <si>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</si>
  <si>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</si>
  <si>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</si>
  <si>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</si>
  <si>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</si>
  <si>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</si>
  <si>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</si>
  <si>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</si>
  <si>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</si>
  <si>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</si>
  <si>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</si>
  <si>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</si>
  <si>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</si>
  <si>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</si>
  <si>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</si>
  <si>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</si>
  <si>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</si>
  <si>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</si>
  <si>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</si>
  <si>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</si>
  <si>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</si>
  <si>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</si>
  <si>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</si>
  <si>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</si>
  <si>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</si>
  <si>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</si>
  <si>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</si>
  <si>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</si>
  <si>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</si>
  <si>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</si>
  <si>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</si>
  <si>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</si>
  <si>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</si>
  <si>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</si>
  <si>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</si>
  <si>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</si>
  <si>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</si>
  <si>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</si>
  <si>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</si>
  <si>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</si>
  <si>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</si>
  <si>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</si>
  <si>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</si>
  <si>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</si>
  <si>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</si>
  <si>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</si>
  <si>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</si>
  <si>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</si>
  <si>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</si>
  <si>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</si>
  <si>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</si>
  <si>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</si>
  <si>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</si>
  <si>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</si>
  <si>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</si>
  <si>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</si>
  <si>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</si>
  <si>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</si>
  <si>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</si>
  <si>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</si>
  <si>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</si>
  <si>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</si>
  <si>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</si>
  <si>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</si>
  <si>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</si>
  <si>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</si>
  <si>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</si>
  <si>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</si>
  <si>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</si>
  <si>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</si>
  <si>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</si>
  <si>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</si>
  <si>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</si>
  <si>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</si>
  <si>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</si>
  <si>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</si>
  <si>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</si>
  <si>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</si>
  <si>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</si>
  <si>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</si>
  <si>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</si>
  <si>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</si>
  <si>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</si>
  <si>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</si>
  <si>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</si>
  <si>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</si>
  <si>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</si>
  <si>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</si>
  <si>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</si>
  <si>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</si>
  <si>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</si>
  <si>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</si>
  <si>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</si>
  <si>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</si>
  <si>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</si>
  <si>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</si>
  <si>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</si>
  <si>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</si>
  <si>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</si>
  <si>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</si>
  <si>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</si>
  <si>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</si>
  <si>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</si>
  <si>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</si>
  <si>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</si>
  <si>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</si>
  <si>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</si>
  <si>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</si>
  <si>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</si>
  <si>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</si>
  <si>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</si>
  <si>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</si>
  <si>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</si>
  <si>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</si>
  <si>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</si>
  <si>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</si>
  <si>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</si>
  <si>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</si>
  <si>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</si>
  <si>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</si>
  <si>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</si>
  <si>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</si>
  <si>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</si>
  <si>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</si>
  <si>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</si>
  <si>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</si>
  <si>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</si>
  <si>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</si>
  <si>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</si>
  <si>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</si>
  <si>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</si>
  <si>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</si>
  <si>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</si>
  <si>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</si>
  <si>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</si>
  <si>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</si>
  <si>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</si>
  <si>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</si>
  <si>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</si>
  <si>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</si>
  <si>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</si>
  <si>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</si>
  <si>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</si>
  <si>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</si>
  <si>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</si>
  <si>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</si>
  <si>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</si>
  <si>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</si>
  <si>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</si>
  <si>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</si>
  <si>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</si>
  <si>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</si>
  <si>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</si>
  <si>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</si>
  <si>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</si>
  <si>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</si>
  <si>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</si>
  <si>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</si>
  <si>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</si>
  <si>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</si>
  <si>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</si>
  <si>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</si>
  <si>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</si>
  <si>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</si>
  <si>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</si>
  <si>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</si>
  <si>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</si>
  <si>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</si>
  <si>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</si>
  <si>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</si>
  <si>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</si>
  <si>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</si>
  <si>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</si>
  <si>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</si>
  <si>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</si>
  <si>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</si>
  <si>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</si>
  <si>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</si>
  <si>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</si>
  <si>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</si>
  <si>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</si>
  <si>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</si>
  <si>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</si>
  <si>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</si>
  <si>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</si>
  <si>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</si>
  <si>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</si>
  <si>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</si>
  <si>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</si>
  <si>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</si>
  <si>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</si>
  <si>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</si>
  <si>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</si>
  <si>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</si>
  <si>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</si>
  <si>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</si>
  <si>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</si>
  <si>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</si>
  <si>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</si>
  <si>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</si>
  <si>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</si>
  <si>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</si>
  <si>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</si>
  <si>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</si>
  <si>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</si>
  <si>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</si>
  <si>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</si>
  <si>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</si>
  <si>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</si>
  <si>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</si>
  <si>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</si>
  <si>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</si>
  <si>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</si>
  <si>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</si>
  <si>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</si>
  <si>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</si>
  <si>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</si>
  <si>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</si>
  <si>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</si>
  <si>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</si>
  <si>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</si>
  <si>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</si>
  <si>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</si>
  <si>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</si>
  <si>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</si>
  <si>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</si>
  <si>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</si>
  <si>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</si>
  <si>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</si>
  <si>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</si>
  <si>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</si>
  <si>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</si>
  <si>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</si>
  <si>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</si>
  <si>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</si>
  <si>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</si>
  <si>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</si>
  <si>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</si>
  <si>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</si>
  <si>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</si>
  <si>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</si>
  <si>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</si>
  <si>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</si>
  <si>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</si>
  <si>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</si>
  <si>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</si>
  <si>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</si>
  <si>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</si>
  <si>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</si>
  <si>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</si>
  <si>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</si>
  <si>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</si>
  <si>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</si>
  <si>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</si>
  <si>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</si>
  <si>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</si>
  <si>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</si>
  <si>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</si>
  <si>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</si>
  <si>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</si>
  <si>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</si>
  <si>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</si>
  <si>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</si>
  <si>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</si>
  <si>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</si>
  <si>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</si>
  <si>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</si>
  <si>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</si>
  <si>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</si>
  <si>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</si>
  <si>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</si>
  <si>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</si>
  <si>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</si>
  <si>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</si>
  <si>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</si>
  <si>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</si>
  <si>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</si>
  <si>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</si>
  <si>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</si>
  <si>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</si>
  <si>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</si>
  <si>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</si>
  <si>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</si>
  <si>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</si>
  <si>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</si>
  <si>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</si>
  <si>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</si>
  <si>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</si>
  <si>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</si>
  <si>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</si>
  <si>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</si>
  <si>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</si>
  <si>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</si>
  <si>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</si>
  <si>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</si>
  <si>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</si>
  <si>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</si>
  <si>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</si>
  <si>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</si>
  <si>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</si>
  <si>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</si>
  <si>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</si>
  <si>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</si>
  <si>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</si>
  <si>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</si>
  <si>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</si>
  <si>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</si>
  <si>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</si>
  <si>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</si>
  <si>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</si>
  <si>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</si>
  <si>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</si>
  <si>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</si>
  <si>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</si>
  <si>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</si>
  <si>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</si>
  <si>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</si>
  <si>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</si>
  <si>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</si>
  <si>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</si>
  <si>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</si>
  <si>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</si>
  <si>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</si>
  <si>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</si>
  <si>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</si>
  <si>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</si>
  <si>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</si>
  <si>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</si>
  <si>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</si>
  <si>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</si>
  <si>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</si>
  <si>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</si>
  <si>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</si>
  <si>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</si>
  <si>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</si>
  <si>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</si>
  <si>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</si>
  <si>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</si>
  <si>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</si>
  <si>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</si>
  <si>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</si>
  <si>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</si>
  <si>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</si>
  <si>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</si>
  <si>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</si>
  <si>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</si>
  <si>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</si>
  <si>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</si>
  <si>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</si>
  <si>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</si>
  <si>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</si>
  <si>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</si>
  <si>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</si>
  <si>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</si>
  <si>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</si>
  <si>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</si>
  <si>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</si>
  <si>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</si>
  <si>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</si>
  <si>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</si>
  <si>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</si>
  <si>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</si>
  <si>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</si>
  <si>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</si>
  <si>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</si>
  <si>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</si>
  <si>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</si>
  <si>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</si>
  <si>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</si>
  <si>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</si>
  <si>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</si>
  <si>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</si>
  <si>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</si>
  <si>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</si>
  <si>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</si>
  <si>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</si>
  <si>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</si>
  <si>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</si>
  <si>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</si>
  <si>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</si>
  <si>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</si>
  <si>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</si>
  <si>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</si>
  <si>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</si>
  <si>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</si>
  <si>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</si>
  <si>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</si>
  <si>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</si>
  <si>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</si>
  <si>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</si>
  <si>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</si>
  <si>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</si>
  <si>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</si>
  <si>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</si>
  <si>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</si>
  <si>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</si>
  <si>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</si>
  <si>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</si>
  <si>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</si>
  <si>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</si>
  <si>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</si>
  <si>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</si>
  <si>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</si>
  <si>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</si>
  <si>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</si>
  <si>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</si>
  <si>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</si>
  <si>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</si>
  <si>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</si>
  <si>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</si>
  <si>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</si>
  <si>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</si>
  <si>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</si>
  <si>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</si>
  <si>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</si>
  <si>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</si>
  <si>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</si>
  <si>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</si>
  <si>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</si>
  <si>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</si>
  <si>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</si>
  <si>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</si>
  <si>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</si>
  <si>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</si>
  <si>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</si>
  <si>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</si>
  <si>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</si>
  <si>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</si>
  <si>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</si>
  <si>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</si>
  <si>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</si>
  <si>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</si>
  <si>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</si>
  <si>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</si>
  <si>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</si>
  <si>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</si>
  <si>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</si>
  <si>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</si>
  <si>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</si>
  <si>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</si>
  <si>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</si>
  <si>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</si>
  <si>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</si>
  <si>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</si>
  <si>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</si>
  <si>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</si>
  <si>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</si>
  <si>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</si>
  <si>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</si>
  <si>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</si>
  <si>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</si>
  <si>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</si>
  <si>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</si>
  <si>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</si>
  <si>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</si>
  <si>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</si>
  <si>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</si>
  <si>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</si>
  <si>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</si>
  <si>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</si>
  <si>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</si>
  <si>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</si>
  <si>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</si>
  <si>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</si>
  <si>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</si>
  <si>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</si>
  <si>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</si>
  <si>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</si>
  <si>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</si>
  <si>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</si>
  <si>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</si>
  <si>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</si>
  <si>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</si>
  <si>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</si>
  <si>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</si>
  <si>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</si>
  <si>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</si>
  <si>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</si>
  <si>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</si>
  <si>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</si>
  <si>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</si>
  <si>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</si>
  <si>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</si>
  <si>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</si>
  <si>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</si>
  <si>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</si>
  <si>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</si>
  <si>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</si>
  <si>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</si>
  <si>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</si>
  <si>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</si>
  <si>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</si>
  <si>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</si>
  <si>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</si>
  <si>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</si>
  <si>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</si>
  <si>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</si>
  <si>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</si>
  <si>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</si>
  <si>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</si>
  <si>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</si>
  <si>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</si>
  <si>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</si>
  <si>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</si>
  <si>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</si>
  <si>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</si>
  <si>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</si>
  <si>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</si>
  <si>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</si>
  <si>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</si>
  <si>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</si>
  <si>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</si>
  <si>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</si>
  <si>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</si>
  <si>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</si>
  <si>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</si>
  <si>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</si>
  <si>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</si>
  <si>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</si>
  <si>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</si>
  <si>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</si>
  <si>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</si>
  <si>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</si>
  <si>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</si>
  <si>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</si>
  <si>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</si>
  <si>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</si>
  <si>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</si>
  <si>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</si>
  <si>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</si>
  <si>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</si>
  <si>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</si>
  <si>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</si>
  <si>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</si>
  <si>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</si>
  <si>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</si>
  <si>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</si>
  <si>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</si>
  <si>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</si>
  <si>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</si>
  <si>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</si>
  <si>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</si>
  <si>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</si>
  <si>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</si>
  <si>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</si>
  <si>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</si>
  <si>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</si>
  <si>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</si>
  <si>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</si>
  <si>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</si>
  <si>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</si>
  <si>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</si>
  <si>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</si>
  <si>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</si>
  <si>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</si>
  <si>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</si>
  <si>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</si>
  <si>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</si>
  <si>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</si>
  <si>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</si>
  <si>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</si>
  <si>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</si>
  <si>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</si>
  <si>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</si>
  <si>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</si>
  <si>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</si>
  <si>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</si>
  <si>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</si>
  <si>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</si>
  <si>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</si>
  <si>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</si>
  <si>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</si>
  <si>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</si>
  <si>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</si>
  <si>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</si>
  <si>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</si>
  <si>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</si>
  <si>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</si>
  <si>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</si>
  <si>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</si>
  <si>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</si>
  <si>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</si>
  <si>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</si>
  <si>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</si>
  <si>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</si>
  <si>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</si>
  <si>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</si>
  <si>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</si>
  <si>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</si>
  <si>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</si>
  <si>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</si>
  <si>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</si>
  <si>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</si>
  <si>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</si>
  <si>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</si>
  <si>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</si>
  <si>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</si>
  <si>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</si>
  <si>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</si>
  <si>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</si>
  <si>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</si>
  <si>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</si>
  <si>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</si>
  <si>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</si>
  <si>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</si>
  <si>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</si>
  <si>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</si>
  <si>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</si>
  <si>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</si>
  <si>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</si>
  <si>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</si>
  <si>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</si>
  <si>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</si>
  <si>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</si>
  <si>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</si>
  <si>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</si>
  <si>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</si>
  <si>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</si>
  <si>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</si>
  <si>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</si>
  <si>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</si>
  <si>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</si>
  <si>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</si>
  <si>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</si>
  <si>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</si>
  <si>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</si>
  <si>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</si>
  <si>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</si>
  <si>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</si>
  <si>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</si>
  <si>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</si>
  <si>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</si>
  <si>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</si>
  <si>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</si>
  <si>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</si>
  <si>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</si>
  <si>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</si>
  <si>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</si>
  <si>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</si>
  <si>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</si>
  <si>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</si>
  <si>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</si>
  <si>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</si>
  <si>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</si>
  <si>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</si>
  <si>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</si>
  <si>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</si>
  <si>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</si>
  <si>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</si>
  <si>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</si>
  <si>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</si>
  <si>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</si>
  <si>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</si>
  <si>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</si>
  <si>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</si>
  <si>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</si>
  <si>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</si>
  <si>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</si>
  <si>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</si>
  <si>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</si>
  <si>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</si>
  <si>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</si>
  <si>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</si>
  <si>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</si>
  <si>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</si>
  <si>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</si>
  <si>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</si>
  <si>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</si>
  <si>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</si>
  <si>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</si>
  <si>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</si>
  <si>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</si>
  <si>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</si>
  <si>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</si>
  <si>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</si>
  <si>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</si>
  <si>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</si>
  <si>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</si>
  <si>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</si>
  <si>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</si>
  <si>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</si>
  <si>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</si>
  <si>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</si>
  <si>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</si>
  <si>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</si>
  <si>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</si>
  <si>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</si>
  <si>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</si>
  <si>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</si>
  <si>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</si>
  <si>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</si>
  <si>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</si>
  <si>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</si>
  <si>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</si>
  <si>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</si>
  <si>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</si>
  <si>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</si>
  <si>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</si>
  <si>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</si>
  <si>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</si>
  <si>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</si>
  <si>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</si>
  <si>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</si>
  <si>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</si>
  <si>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</si>
  <si>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</si>
  <si>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</si>
  <si>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</si>
  <si>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</si>
  <si>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</si>
  <si>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</si>
  <si>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</si>
  <si>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</si>
  <si>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</si>
  <si>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</si>
  <si>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</si>
  <si>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</si>
  <si>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</si>
  <si>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</si>
  <si>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</si>
  <si>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</si>
  <si>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</si>
  <si>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</si>
  <si>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</si>
  <si>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</si>
  <si>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</si>
  <si>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</si>
  <si>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</si>
  <si>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</si>
  <si>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</si>
  <si>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</si>
  <si>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</si>
  <si>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</si>
  <si>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</si>
  <si>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</si>
  <si>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</si>
  <si>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</si>
  <si>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</si>
  <si>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</si>
  <si>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</si>
  <si>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</si>
  <si>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</si>
  <si>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</si>
  <si>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</si>
  <si>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</si>
  <si>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</si>
  <si>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</si>
  <si>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</si>
  <si>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</si>
  <si>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</si>
  <si>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</si>
  <si>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</si>
  <si>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</si>
  <si>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</si>
  <si>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</si>
  <si>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</si>
  <si>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</si>
  <si>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</si>
  <si>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</si>
  <si>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</si>
  <si>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</si>
  <si>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</si>
  <si>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</si>
  <si>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</si>
  <si>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</si>
  <si>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</si>
  <si>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</si>
  <si>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</si>
  <si>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</si>
  <si>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</si>
  <si>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</si>
  <si>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</si>
  <si>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</si>
  <si>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</si>
  <si>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</si>
  <si>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</si>
  <si>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</si>
  <si>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</si>
  <si>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</si>
  <si>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</si>
  <si>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</si>
  <si>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</si>
  <si>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</si>
  <si>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</si>
  <si>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</si>
  <si>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</si>
  <si>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</si>
  <si>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</si>
  <si>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</si>
  <si>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</si>
  <si>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</si>
  <si>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</si>
  <si>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</si>
  <si>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</si>
  <si>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</si>
  <si>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</si>
  <si>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</si>
  <si>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</si>
  <si>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</si>
  <si>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</si>
  <si>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</si>
  <si>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</si>
  <si>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</si>
  <si>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</si>
  <si>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</si>
  <si>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</si>
  <si>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</si>
  <si>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</si>
  <si>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</si>
  <si>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</si>
  <si>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</si>
  <si>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</si>
  <si>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</si>
  <si>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</si>
  <si>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</si>
  <si>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</si>
  <si>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</si>
  <si>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</si>
  <si>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</si>
  <si>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</si>
  <si>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</si>
  <si>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</si>
  <si>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</si>
  <si>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</si>
  <si>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</si>
  <si>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</si>
  <si>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</si>
  <si>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</si>
  <si>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</si>
  <si>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</si>
  <si>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</si>
  <si>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</si>
  <si>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</si>
  <si>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</si>
  <si>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</si>
  <si>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</si>
  <si>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</si>
  <si>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</si>
  <si>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</si>
  <si>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</si>
  <si>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</si>
  <si>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</si>
  <si>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</si>
  <si>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</si>
  <si>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</si>
  <si>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</si>
  <si>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</si>
  <si>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</si>
  <si>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</si>
  <si>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</si>
  <si>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</si>
  <si>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</si>
  <si>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</si>
  <si>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</si>
  <si>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</si>
  <si>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</si>
  <si>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</si>
  <si>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</si>
  <si>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</si>
  <si>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</si>
  <si>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</si>
  <si>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</si>
  <si>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</si>
  <si>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</si>
  <si>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</si>
  <si>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</si>
  <si>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</si>
  <si>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</si>
  <si>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</si>
  <si>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</si>
  <si>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</si>
  <si>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</si>
  <si>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</si>
  <si>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</si>
  <si>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</si>
  <si>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</si>
  <si>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</si>
  <si>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</si>
  <si>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</si>
  <si>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</si>
  <si>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</si>
  <si>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</si>
  <si>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</si>
  <si>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</si>
  <si>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</si>
  <si>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</si>
  <si>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</si>
  <si>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</si>
  <si>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</si>
  <si>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</si>
  <si>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</si>
  <si>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</si>
  <si>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</si>
  <si>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</si>
  <si>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</si>
  <si>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</si>
  <si>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</si>
  <si>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</si>
  <si>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</si>
  <si>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</si>
  <si>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</si>
  <si>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</si>
  <si>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</si>
  <si>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</si>
  <si>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</si>
  <si>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</si>
  <si>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</si>
  <si>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</si>
  <si>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</si>
  <si>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</si>
  <si>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</si>
  <si>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</si>
  <si>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</si>
  <si>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</si>
  <si>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</si>
  <si>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</si>
  <si>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</si>
  <si>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</si>
  <si>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</si>
  <si>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</si>
  <si>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</si>
  <si>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</si>
  <si>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</si>
  <si>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</si>
  <si>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</si>
  <si>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</si>
  <si>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</si>
  <si>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</si>
  <si>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</si>
  <si>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</si>
  <si>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</si>
  <si>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</si>
  <si>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</si>
  <si>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</si>
  <si>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</si>
  <si>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</si>
  <si>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</si>
  <si>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</si>
  <si>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</si>
  <si>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</si>
  <si>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</si>
  <si>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</si>
  <si>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</si>
  <si>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</si>
  <si>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</si>
  <si>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</si>
  <si>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</si>
  <si>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</si>
  <si>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</si>
  <si>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</si>
  <si>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</si>
  <si>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</si>
  <si>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</si>
  <si>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</si>
  <si>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</si>
  <si>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</si>
  <si>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</si>
  <si>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</si>
  <si>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</si>
  <si>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</si>
  <si>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</si>
  <si>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</si>
  <si>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</si>
  <si>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</si>
  <si>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</si>
  <si>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</si>
  <si>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</si>
  <si>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</si>
  <si>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</si>
  <si>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</si>
  <si>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</si>
  <si>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</si>
  <si>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</si>
  <si>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</si>
  <si>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</si>
  <si>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</si>
  <si>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</si>
  <si>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</si>
  <si>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</si>
  <si>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</si>
  <si>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</si>
  <si>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</si>
  <si>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</si>
  <si>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</si>
  <si>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</si>
  <si>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</si>
  <si>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</si>
  <si>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</si>
  <si>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</si>
  <si>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</si>
  <si>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</si>
  <si>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</si>
  <si>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</si>
  <si>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</si>
  <si>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</si>
  <si>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</si>
  <si>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</si>
  <si>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</si>
  <si>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</si>
  <si>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</si>
  <si>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</si>
  <si>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</si>
  <si>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</si>
  <si>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</si>
  <si>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</si>
  <si>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</si>
  <si>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</si>
  <si>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</si>
  <si>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</si>
  <si>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</si>
  <si>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</si>
  <si>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</si>
  <si>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</si>
  <si>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</si>
  <si>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</si>
  <si>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</si>
  <si>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</si>
  <si>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</si>
  <si>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</si>
  <si>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</si>
  <si>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</si>
  <si>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</si>
  <si>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</si>
  <si>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</si>
  <si>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</si>
  <si>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</si>
  <si>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</si>
  <si>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</si>
  <si>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</si>
  <si>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</si>
  <si>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</si>
  <si>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</si>
  <si>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</si>
  <si>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</si>
  <si>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</si>
  <si>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</si>
  <si>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</si>
  <si>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</si>
  <si>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</si>
  <si>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</si>
  <si>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</si>
  <si>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</si>
  <si>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</si>
  <si>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</si>
  <si>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</si>
  <si>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</si>
  <si>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</si>
  <si>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</si>
  <si>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</si>
  <si>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</si>
  <si>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</si>
  <si>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</si>
  <si>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</si>
  <si>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</si>
  <si>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</si>
  <si>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</si>
  <si>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</si>
  <si>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</si>
  <si>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</si>
  <si>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</si>
  <si>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</si>
  <si>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</si>
  <si>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</si>
  <si>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</si>
  <si>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</si>
  <si>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</si>
  <si>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</si>
  <si>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</si>
  <si>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</si>
  <si>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</si>
  <si>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</si>
  <si>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</si>
  <si>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</si>
  <si>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</si>
  <si>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</si>
  <si>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</si>
  <si>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</si>
  <si>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</si>
  <si>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</si>
  <si>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</si>
  <si>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</si>
  <si>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</si>
  <si>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</si>
  <si>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</si>
  <si>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</si>
  <si>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</si>
  <si>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</si>
  <si>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</si>
  <si>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</si>
  <si>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</si>
  <si>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</si>
  <si>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</si>
  <si>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</si>
  <si>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</si>
  <si>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</si>
  <si>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</si>
  <si>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</si>
  <si>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</si>
  <si>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</si>
  <si>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</si>
  <si>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</si>
  <si>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</si>
  <si>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</si>
  <si>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</si>
  <si>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</si>
  <si>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</si>
  <si>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</si>
  <si>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</si>
  <si>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</si>
  <si>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</si>
  <si>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</si>
  <si>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</si>
  <si>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</si>
  <si>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</si>
  <si>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</si>
  <si>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</si>
  <si>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</si>
  <si>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</si>
  <si>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</si>
  <si>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</si>
  <si>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</si>
  <si>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</si>
  <si>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</si>
  <si>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</si>
  <si>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</si>
  <si>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</si>
  <si>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</si>
  <si>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</si>
  <si>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</si>
  <si>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</si>
  <si>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</si>
  <si>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</si>
  <si>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</si>
  <si>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</si>
  <si>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</si>
  <si>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</si>
  <si>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</si>
  <si>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</si>
  <si>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</si>
  <si>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</si>
  <si>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</si>
  <si>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</si>
  <si>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</si>
  <si>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</si>
  <si>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</si>
  <si>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</si>
  <si>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</si>
  <si>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</si>
  <si>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</si>
  <si>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</si>
  <si>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</si>
  <si>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</si>
  <si>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</si>
  <si>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</si>
  <si>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</si>
  <si>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</si>
  <si>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</si>
  <si>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</si>
  <si>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</si>
  <si>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</si>
  <si>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</si>
  <si>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</si>
  <si>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</si>
  <si>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</si>
  <si>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</si>
  <si>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</si>
  <si>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</si>
  <si>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</si>
  <si>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</si>
  <si>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</si>
  <si>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</si>
  <si>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</si>
  <si>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</si>
  <si>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</si>
  <si>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</si>
  <si>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</si>
  <si>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</si>
  <si>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</si>
  <si>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</si>
  <si>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</si>
  <si>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</si>
  <si>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</si>
  <si>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</si>
  <si>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</si>
  <si>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</si>
  <si>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</si>
  <si>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</si>
  <si>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</si>
  <si>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</si>
  <si>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</si>
  <si>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</si>
  <si>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</si>
  <si>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</si>
  <si>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</si>
  <si>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</si>
  <si>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</si>
  <si>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</si>
  <si>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</si>
  <si>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</si>
  <si>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</si>
  <si>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</si>
  <si>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</si>
  <si>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</si>
  <si>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</si>
  <si>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</si>
  <si>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</si>
  <si>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</si>
  <si>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</si>
  <si>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</si>
  <si>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</si>
  <si>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</si>
  <si>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</si>
  <si>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</si>
  <si>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</si>
  <si>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</si>
  <si>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</si>
  <si>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</si>
  <si>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</si>
  <si>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</si>
  <si>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</si>
  <si>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</si>
  <si>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</si>
  <si>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</si>
  <si>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</si>
  <si>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</si>
  <si>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</si>
  <si>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</si>
  <si>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</si>
  <si>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</si>
  <si>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</si>
  <si>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</si>
  <si>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</si>
  <si>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</si>
  <si>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</si>
  <si>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</si>
  <si>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</si>
  <si>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</si>
  <si>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</si>
  <si>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</si>
  <si>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</si>
  <si>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</si>
  <si>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</si>
  <si>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</si>
  <si>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</si>
  <si>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</si>
  <si>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</si>
  <si>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</si>
  <si>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</si>
  <si>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</si>
  <si>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</si>
  <si>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</si>
  <si>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</si>
  <si>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</si>
  <si>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</si>
  <si>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</si>
  <si>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</si>
  <si>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</si>
  <si>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</si>
  <si>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</si>
  <si>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</si>
  <si>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</si>
  <si>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</si>
  <si>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</si>
  <si>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</si>
  <si>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</si>
  <si>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</si>
  <si>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</si>
  <si>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</si>
  <si>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</si>
  <si>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</si>
  <si>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</si>
  <si>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</si>
  <si>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</si>
  <si>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</si>
  <si>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</si>
  <si>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</si>
  <si>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</si>
  <si>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</si>
  <si>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</si>
  <si>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</si>
  <si>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</si>
  <si>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</si>
  <si>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</si>
  <si>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</si>
  <si>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</si>
  <si>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</si>
  <si>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</si>
  <si>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</si>
  <si>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</si>
  <si>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</si>
  <si>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</si>
  <si>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</si>
  <si>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</si>
  <si>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</si>
  <si>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</si>
  <si>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</si>
  <si>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</si>
  <si>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</si>
  <si>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</si>
  <si>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</si>
  <si>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</si>
  <si>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</si>
  <si>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</si>
  <si>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</si>
  <si>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</si>
  <si>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</si>
  <si>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</si>
  <si>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</si>
  <si>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</si>
  <si>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</si>
  <si>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</si>
  <si>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</si>
  <si>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</si>
  <si>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</si>
  <si>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</si>
  <si>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</si>
  <si>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</si>
  <si>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</si>
  <si>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</si>
  <si>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</si>
  <si>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</si>
  <si>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</si>
  <si>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</si>
  <si>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</si>
  <si>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</si>
  <si>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</si>
  <si>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</si>
  <si>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</si>
  <si>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</si>
  <si>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</si>
  <si>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</si>
  <si>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</si>
  <si>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</si>
  <si>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</si>
  <si>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</si>
  <si>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</si>
  <si>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</si>
  <si>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</si>
  <si>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</si>
  <si>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</si>
  <si>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</si>
  <si>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</si>
  <si>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</si>
  <si>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</si>
  <si>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</si>
  <si>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</si>
  <si>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</si>
  <si>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</si>
  <si>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</si>
  <si>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</si>
  <si>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</si>
  <si>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</si>
  <si>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</si>
  <si>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</si>
  <si>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</si>
  <si>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</si>
  <si>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</si>
  <si>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</si>
  <si>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</si>
  <si>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</si>
  <si>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</si>
  <si>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</si>
  <si>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</si>
  <si>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</si>
  <si>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</si>
  <si>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</si>
  <si>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</si>
  <si>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</si>
  <si>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</si>
  <si>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</si>
  <si>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</si>
  <si>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</si>
  <si>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</si>
  <si>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</si>
  <si>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</si>
  <si>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</si>
  <si>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</si>
  <si>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</si>
  <si>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</si>
  <si>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</si>
  <si>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</si>
  <si>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</si>
  <si>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</si>
  <si>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</si>
  <si>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</si>
  <si>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</si>
  <si>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</si>
  <si>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</si>
  <si>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</si>
  <si>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</si>
  <si>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</si>
  <si>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</si>
  <si>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</si>
  <si>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</si>
  <si>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</si>
  <si>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</si>
  <si>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</si>
  <si>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</si>
  <si>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</si>
  <si>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</si>
  <si>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</si>
  <si>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</si>
  <si>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</si>
  <si>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</si>
  <si>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</si>
  <si>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</si>
  <si>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</si>
  <si>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</si>
  <si>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</si>
  <si>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</si>
  <si>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</si>
  <si>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</si>
  <si>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</si>
  <si>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</si>
  <si>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</si>
  <si>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</si>
  <si>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</si>
  <si>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</si>
  <si>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</si>
  <si>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</si>
  <si>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</si>
  <si>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</si>
  <si>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</si>
  <si>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</si>
  <si>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</si>
  <si>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</si>
  <si>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</si>
  <si>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</si>
  <si>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</si>
  <si>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</si>
  <si>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</si>
  <si>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</si>
  <si>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</si>
  <si>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</si>
  <si>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</si>
  <si>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</si>
  <si>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</si>
  <si>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</si>
  <si>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</si>
  <si>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</si>
  <si>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</si>
  <si>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</si>
  <si>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</si>
  <si>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</si>
  <si>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</si>
  <si>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</si>
  <si>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</si>
  <si>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</si>
  <si>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</si>
  <si>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</si>
  <si>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</si>
  <si>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</si>
  <si>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</si>
  <si>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</si>
  <si>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</si>
  <si>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</si>
  <si>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</si>
  <si>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</si>
  <si>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</si>
  <si>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</si>
  <si>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</si>
  <si>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</si>
  <si>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</si>
  <si>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</si>
  <si>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</si>
  <si>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</si>
  <si>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</si>
  <si>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</si>
  <si>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</si>
  <si>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</si>
  <si>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</si>
  <si>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</si>
  <si>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</si>
  <si>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</si>
  <si>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</si>
  <si>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</si>
  <si>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</si>
  <si>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</si>
  <si>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</si>
  <si>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</si>
  <si>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</si>
  <si>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</si>
  <si>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</si>
  <si>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</si>
  <si>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</si>
  <si>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</si>
  <si>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</si>
  <si>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</si>
  <si>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</si>
  <si>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</si>
  <si>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</si>
  <si>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</si>
  <si>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</si>
  <si>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</si>
  <si>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</si>
  <si>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</si>
  <si>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</si>
  <si>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</si>
  <si>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</si>
  <si>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</si>
  <si>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</si>
  <si>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</si>
  <si>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</si>
  <si>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</si>
  <si>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</si>
  <si>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</si>
  <si>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</si>
  <si>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</si>
  <si>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</si>
  <si>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</si>
  <si>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</si>
  <si>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</si>
  <si>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</si>
  <si>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</si>
  <si>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</si>
  <si>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</si>
  <si>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</si>
  <si>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</si>
  <si>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</si>
  <si>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</si>
  <si>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</si>
  <si>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</si>
  <si>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</si>
  <si>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</si>
  <si>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</si>
  <si>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</si>
  <si>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</si>
  <si>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</si>
  <si>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</si>
  <si>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</si>
  <si>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</si>
  <si>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</si>
  <si>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</si>
  <si>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</si>
  <si>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</si>
  <si>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</si>
  <si>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</si>
  <si>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</si>
  <si>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</si>
  <si>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</si>
  <si>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</si>
  <si>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</si>
  <si>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</si>
  <si>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</si>
  <si>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</si>
  <si>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</si>
  <si>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</si>
  <si>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</si>
  <si>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</si>
  <si>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</si>
  <si>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</si>
  <si>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</si>
  <si>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</si>
  <si>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</si>
  <si>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</si>
  <si>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</si>
  <si>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</si>
  <si>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</si>
  <si>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</si>
  <si>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</si>
  <si>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</si>
  <si>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</si>
  <si>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</si>
  <si>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</si>
  <si>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</si>
  <si>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</si>
  <si>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</si>
  <si>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</si>
  <si>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</si>
  <si>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</si>
  <si>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</si>
  <si>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</si>
  <si>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</si>
  <si>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</si>
  <si>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</si>
  <si>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</si>
  <si>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</si>
  <si>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</si>
  <si>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</si>
  <si>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</si>
  <si>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</si>
  <si>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</si>
  <si>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</si>
  <si>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</si>
  <si>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</si>
  <si>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</si>
  <si>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</si>
  <si>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</si>
  <si>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</si>
  <si>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</si>
  <si>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</si>
  <si>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</si>
  <si>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</si>
  <si>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</si>
  <si>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</si>
  <si>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</si>
  <si>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</si>
  <si>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</si>
  <si>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</si>
  <si>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</si>
  <si>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</si>
  <si>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</si>
  <si>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</si>
  <si>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</si>
  <si>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</si>
  <si>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</si>
  <si>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</si>
  <si>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</si>
  <si>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</si>
  <si>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</si>
  <si>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</si>
  <si>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</si>
  <si>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</si>
  <si>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</si>
  <si>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</si>
  <si>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</si>
  <si>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</si>
  <si>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</si>
  <si>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</si>
  <si>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</si>
  <si>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</si>
  <si>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</si>
  <si>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</si>
  <si>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</si>
  <si>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</si>
  <si>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</si>
  <si>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</si>
  <si>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</si>
  <si>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</si>
  <si>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</si>
  <si>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</si>
  <si>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</si>
  <si>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</si>
  <si>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</si>
  <si>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</si>
  <si>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</si>
  <si>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</si>
  <si>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</si>
  <si>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</si>
  <si>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</si>
  <si>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</si>
  <si>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</si>
  <si>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</si>
  <si>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</si>
  <si>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</si>
  <si>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</si>
  <si>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</si>
  <si>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</si>
  <si>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</si>
  <si>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</si>
  <si>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</si>
  <si>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</si>
  <si>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</si>
  <si>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</si>
  <si>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</si>
  <si>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</si>
  <si>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</si>
  <si>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</si>
  <si>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</si>
  <si>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</si>
  <si>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</si>
  <si>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</si>
  <si>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</si>
  <si>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</si>
  <si>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</si>
  <si>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</si>
  <si>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</si>
  <si>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</si>
  <si>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</si>
  <si>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</si>
  <si>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</si>
  <si>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</si>
  <si>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</si>
  <si>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</si>
  <si>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</si>
  <si>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</si>
  <si>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</si>
  <si>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</si>
  <si>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</si>
  <si>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</si>
  <si>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</si>
  <si>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</si>
  <si>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</si>
  <si>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</si>
  <si>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</si>
  <si>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</si>
  <si>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</si>
  <si>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</si>
  <si>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</si>
  <si>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</si>
  <si>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</si>
  <si>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</si>
  <si>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</si>
  <si>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</si>
  <si>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</si>
  <si>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</si>
  <si>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</si>
  <si>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</si>
  <si>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</si>
  <si>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</si>
  <si>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</si>
  <si>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</si>
  <si>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</si>
  <si>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</si>
  <si>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</si>
  <si>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</si>
  <si>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</si>
  <si>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</si>
  <si>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</si>
  <si>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</si>
  <si>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</si>
  <si>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</si>
  <si>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</si>
  <si>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</si>
  <si>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</si>
  <si>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</si>
  <si>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</si>
  <si>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</si>
  <si>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</si>
  <si>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</si>
  <si>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</si>
  <si>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</si>
  <si>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</si>
  <si>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</si>
  <si>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</si>
  <si>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</si>
  <si>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</si>
  <si>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</si>
  <si>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</si>
  <si>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</si>
  <si>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</si>
  <si>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</si>
  <si>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</si>
  <si>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</si>
  <si>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</si>
  <si>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</si>
  <si>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</si>
  <si>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</si>
  <si>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</si>
  <si>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</si>
  <si>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</si>
  <si>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</si>
  <si>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</si>
  <si>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</si>
  <si>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</si>
  <si>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</si>
  <si>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</si>
  <si>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</si>
  <si>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</si>
  <si>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</si>
  <si>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</si>
  <si>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</si>
  <si>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</si>
  <si>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</si>
  <si>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</si>
  <si>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</si>
  <si>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</si>
  <si>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</si>
  <si>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</si>
  <si>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</si>
  <si>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</si>
  <si>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</si>
  <si>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</si>
  <si>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</si>
  <si>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</si>
  <si>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</si>
  <si>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</si>
  <si>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</si>
  <si>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</si>
  <si>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</si>
  <si>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</si>
  <si>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</si>
  <si>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</si>
  <si>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</si>
  <si>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</si>
  <si>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</si>
  <si>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</si>
  <si>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</si>
  <si>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</si>
  <si>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</si>
  <si>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</si>
  <si>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</si>
  <si>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</si>
  <si>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</si>
  <si>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</si>
  <si>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</si>
  <si>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</si>
  <si>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</si>
  <si>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</si>
  <si>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</si>
  <si>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</si>
  <si>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</si>
  <si>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</si>
  <si>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</si>
  <si>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</si>
  <si>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</si>
  <si>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</si>
  <si>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</si>
  <si>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</si>
  <si>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</si>
  <si>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</si>
  <si>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</si>
  <si>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</si>
  <si>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</si>
  <si>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</si>
  <si>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</si>
  <si>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</si>
  <si>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</si>
  <si>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</si>
  <si>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</si>
  <si>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</si>
  <si>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</si>
  <si>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</si>
  <si>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</si>
  <si>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</si>
  <si>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</si>
  <si>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</si>
  <si>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</si>
  <si>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</si>
  <si>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</si>
  <si>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</si>
  <si>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</si>
  <si>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</si>
  <si>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</si>
  <si>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</si>
  <si>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</si>
  <si>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</si>
  <si>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</si>
  <si>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</si>
  <si>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</si>
  <si>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</si>
  <si>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</si>
  <si>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</si>
  <si>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</si>
  <si>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</si>
  <si>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</si>
  <si>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</si>
  <si>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</si>
  <si>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</si>
  <si>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</si>
  <si>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</si>
  <si>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</si>
  <si>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</si>
  <si>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</si>
  <si>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</si>
  <si>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</si>
  <si>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</si>
  <si>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</si>
  <si>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</si>
  <si>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</si>
  <si>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</si>
  <si>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</si>
  <si>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</si>
  <si>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</si>
  <si>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</si>
  <si>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</si>
  <si>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</si>
  <si>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</si>
  <si>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</si>
  <si>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</si>
  <si>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</si>
  <si>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</si>
  <si>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</si>
  <si>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</si>
  <si>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</si>
  <si>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</si>
  <si>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</si>
  <si>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</si>
  <si>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</si>
  <si>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</si>
  <si>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</si>
  <si>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</si>
  <si>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</si>
  <si>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</si>
  <si>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</si>
  <si>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</si>
  <si>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</si>
  <si>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</si>
  <si>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</si>
  <si>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</si>
  <si>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</si>
  <si>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</si>
  <si>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</si>
  <si>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</si>
  <si>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</si>
  <si>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</si>
  <si>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</si>
  <si>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</si>
  <si>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</si>
  <si>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</si>
  <si>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</si>
  <si>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</si>
  <si>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</si>
  <si>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</si>
  <si>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</si>
  <si>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</si>
  <si>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</si>
  <si>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</si>
  <si>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</si>
  <si>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</si>
  <si>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</si>
  <si>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</si>
  <si>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</si>
  <si>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</si>
  <si>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</si>
  <si>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</si>
  <si>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</si>
  <si>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</si>
  <si>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</si>
  <si>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</si>
  <si>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</si>
  <si>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</si>
  <si>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</si>
  <si>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</si>
  <si>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</si>
  <si>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</si>
  <si>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</si>
  <si>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</si>
  <si>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</si>
  <si>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</si>
  <si>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</si>
  <si>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</si>
  <si>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</si>
  <si>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</si>
  <si>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</si>
  <si>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</si>
  <si>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</si>
  <si>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</si>
  <si>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</si>
  <si>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</si>
  <si>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</si>
  <si>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</si>
  <si>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</si>
  <si>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</si>
  <si>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</si>
  <si>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</si>
  <si>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</si>
  <si>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</si>
  <si>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</si>
  <si>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</si>
  <si>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</si>
  <si>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</si>
  <si>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</si>
  <si>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</si>
  <si>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</si>
  <si>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</si>
  <si>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</si>
  <si>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</si>
  <si>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</si>
  <si>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</si>
  <si>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</si>
  <si>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</si>
  <si>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</si>
  <si>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</si>
  <si>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</si>
  <si>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</si>
  <si>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</si>
  <si>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</si>
  <si>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</si>
  <si>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</si>
  <si>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</si>
  <si>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</si>
  <si>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</si>
  <si>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</si>
  <si>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</si>
  <si>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</si>
  <si>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</si>
  <si>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</si>
  <si>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</si>
  <si>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</si>
  <si>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</si>
  <si>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</si>
  <si>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</si>
  <si>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</si>
  <si>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</si>
  <si>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</si>
  <si>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</si>
  <si>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</si>
  <si>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</si>
  <si>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</si>
  <si>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</si>
  <si>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</si>
  <si>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</si>
  <si>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</si>
  <si>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</si>
  <si>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</si>
  <si>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</si>
  <si>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</si>
  <si>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</si>
  <si>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</si>
  <si>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</si>
  <si>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</si>
  <si>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</si>
  <si>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</si>
  <si>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</si>
  <si>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</si>
  <si>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</si>
  <si>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</si>
  <si>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</si>
  <si>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</si>
  <si>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</si>
  <si>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</si>
  <si>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</si>
  <si>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</si>
  <si>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</si>
  <si>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</si>
  <si>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</si>
  <si>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</si>
  <si>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</si>
  <si>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</si>
  <si>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</si>
  <si>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</si>
  <si>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</si>
  <si>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</si>
  <si>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</si>
  <si>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</si>
  <si>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</si>
  <si>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</si>
  <si>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</si>
  <si>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</si>
  <si>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</si>
  <si>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</si>
  <si>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</si>
  <si>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</si>
  <si>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</si>
  <si>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</si>
  <si>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</si>
  <si>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</si>
  <si>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</si>
  <si>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</si>
  <si>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</si>
  <si>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</si>
  <si>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</si>
  <si>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</si>
  <si>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</si>
  <si>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</si>
  <si>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</si>
  <si>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</si>
  <si>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</si>
  <si>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</si>
  <si>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</si>
  <si>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</si>
  <si>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</si>
  <si>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</si>
  <si>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</si>
  <si>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</si>
  <si>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</si>
  <si>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</si>
  <si>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</si>
  <si>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</si>
  <si>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</si>
  <si>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</si>
  <si>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</si>
  <si>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</si>
  <si>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</si>
  <si>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</si>
  <si>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</si>
  <si>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</si>
  <si>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</si>
  <si>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</si>
  <si>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</si>
  <si>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</si>
  <si>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</si>
  <si>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</si>
  <si>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</si>
  <si>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</si>
  <si>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</si>
  <si>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</si>
  <si>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</si>
  <si>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</si>
  <si>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</si>
  <si>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</si>
  <si>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</si>
  <si>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</si>
  <si>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</si>
  <si>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</si>
  <si>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</si>
  <si>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</si>
  <si>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</si>
  <si>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</si>
  <si>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</si>
  <si>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</si>
  <si>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</si>
  <si>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</si>
  <si>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</si>
  <si>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</si>
  <si>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</si>
  <si>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</si>
  <si>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</si>
  <si>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</si>
  <si>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</si>
  <si>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</si>
  <si>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</si>
  <si>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</si>
  <si>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</si>
  <si>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</si>
  <si>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</si>
  <si>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</si>
  <si>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</si>
  <si>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</si>
  <si>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</si>
  <si>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</si>
  <si>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</si>
  <si>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</si>
  <si>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</si>
  <si>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</si>
  <si>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</si>
  <si>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</si>
  <si>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</si>
  <si>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</si>
  <si>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</si>
  <si>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</si>
  <si>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</si>
  <si>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</si>
  <si>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</si>
  <si>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</si>
  <si>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</si>
  <si>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</si>
  <si>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</si>
  <si>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</si>
  <si>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</si>
  <si>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</si>
  <si>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</si>
  <si>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</si>
  <si>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</si>
  <si>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</si>
  <si>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</si>
  <si>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</si>
  <si>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</si>
  <si>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</si>
  <si>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</si>
  <si>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</si>
  <si>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</si>
  <si>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</si>
  <si>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</si>
  <si>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</si>
  <si>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</si>
  <si>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</si>
  <si>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</si>
  <si>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</si>
  <si>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</si>
  <si>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</si>
  <si>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</si>
  <si>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</si>
  <si>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</si>
  <si>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</si>
  <si>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</si>
  <si>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</si>
  <si>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</si>
  <si>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</si>
  <si>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</si>
  <si>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</si>
  <si>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</si>
  <si>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</si>
  <si>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</si>
  <si>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</si>
  <si>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</si>
  <si>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</si>
  <si>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</si>
  <si>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</si>
  <si>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</si>
  <si>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</si>
  <si>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</si>
  <si>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</si>
  <si>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</si>
  <si>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</si>
  <si>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</si>
  <si>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</si>
  <si>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</si>
  <si>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</si>
  <si>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</si>
  <si>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</si>
  <si>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</si>
  <si>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</si>
  <si>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</si>
  <si>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</si>
  <si>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</si>
  <si>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</si>
  <si>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</si>
  <si>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</si>
  <si>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</si>
  <si>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</si>
  <si>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</si>
  <si>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</si>
  <si>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</si>
  <si>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</si>
  <si>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</si>
  <si>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</si>
  <si>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</si>
  <si>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</si>
  <si>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</si>
  <si>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</si>
  <si>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</si>
  <si>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</si>
  <si>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</si>
  <si>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</si>
  <si>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</si>
  <si>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</si>
  <si>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</si>
  <si>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</si>
  <si>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</si>
  <si>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</si>
  <si>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</si>
  <si>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</si>
  <si>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</si>
  <si>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</si>
  <si>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</si>
  <si>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</si>
  <si>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</si>
  <si>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</si>
  <si>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</si>
  <si>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</si>
  <si>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</si>
  <si>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</si>
  <si>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</si>
  <si>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</si>
  <si>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</si>
  <si>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</si>
  <si>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</si>
  <si>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</si>
  <si>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</si>
  <si>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</si>
  <si>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</si>
  <si>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</si>
  <si>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</si>
  <si>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</si>
  <si>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</si>
  <si>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</si>
  <si>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</si>
  <si>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</si>
  <si>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</si>
  <si>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</si>
  <si>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</si>
  <si>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</si>
  <si>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</si>
  <si>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</si>
  <si>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</si>
  <si>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</si>
  <si>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</si>
  <si>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</si>
  <si>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</si>
  <si>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</si>
  <si>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</si>
  <si>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</si>
  <si>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</si>
  <si>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</si>
  <si>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</si>
  <si>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</si>
  <si>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</si>
  <si>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</si>
  <si>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</si>
  <si>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</si>
  <si>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</si>
  <si>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</si>
  <si>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</si>
  <si>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</si>
  <si>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</si>
  <si>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</si>
  <si>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</si>
  <si>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</si>
  <si>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</si>
  <si>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</si>
  <si>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</si>
  <si>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</si>
  <si>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</si>
  <si>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</si>
  <si>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</si>
  <si>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</si>
  <si>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</si>
  <si>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</si>
  <si>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</si>
  <si>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</si>
  <si>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</si>
  <si>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</si>
  <si>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</si>
  <si>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</si>
  <si>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</si>
  <si>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</si>
  <si>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</si>
  <si>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</si>
  <si>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</si>
  <si>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</si>
  <si>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</si>
  <si>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</si>
  <si>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</si>
  <si>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</si>
  <si>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</si>
  <si>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</si>
  <si>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</si>
  <si>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</si>
  <si>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</si>
  <si>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</si>
  <si>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</si>
  <si>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</si>
  <si>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</si>
  <si>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</si>
  <si>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</si>
  <si>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</si>
  <si>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</si>
  <si>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</si>
  <si>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</si>
  <si>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</si>
  <si>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</si>
  <si>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</si>
  <si>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</si>
  <si>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</si>
  <si>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</si>
  <si>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</si>
  <si>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</si>
  <si>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</si>
  <si>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</si>
  <si>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</si>
  <si>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</si>
  <si>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</si>
  <si>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</si>
  <si>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</si>
  <si>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</si>
  <si>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</si>
  <si>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</si>
  <si>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</si>
  <si>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</si>
  <si>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</si>
  <si>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</si>
  <si>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</si>
  <si>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</si>
  <si>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</si>
  <si>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</si>
  <si>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</si>
  <si>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</si>
  <si>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</si>
  <si>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</si>
  <si>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</si>
  <si>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</si>
  <si>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</si>
  <si>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</si>
  <si>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</si>
  <si>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</si>
  <si>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</si>
  <si>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</si>
  <si>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</si>
  <si>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</si>
  <si>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</si>
  <si>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</si>
  <si>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</si>
  <si>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</si>
  <si>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</si>
  <si>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</si>
  <si>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</si>
  <si>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</si>
  <si>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</si>
  <si>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</si>
  <si>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</si>
  <si>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</si>
  <si>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</si>
  <si>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</si>
  <si>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</si>
  <si>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</si>
  <si>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</si>
  <si>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</si>
  <si>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</si>
  <si>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</si>
  <si>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</si>
  <si>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</si>
  <si>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</si>
  <si>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</si>
  <si>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</si>
  <si>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</si>
  <si>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</si>
  <si>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</si>
  <si>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</si>
  <si>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</si>
  <si>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</si>
  <si>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</si>
  <si>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</si>
  <si>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</si>
  <si>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</si>
  <si>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</si>
  <si>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</si>
  <si>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</si>
  <si>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</si>
  <si>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</si>
  <si>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</si>
  <si>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</si>
  <si>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</si>
  <si>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</si>
  <si>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</si>
  <si>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</si>
  <si>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</si>
  <si>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</si>
  <si>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</si>
  <si>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</si>
  <si>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</si>
  <si>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</si>
  <si>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</si>
  <si>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</si>
  <si>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</si>
  <si>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</si>
  <si>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</si>
  <si>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</si>
  <si>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</si>
  <si>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</si>
  <si>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</si>
  <si>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</si>
  <si>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</si>
  <si>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</si>
  <si>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</si>
  <si>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</si>
  <si>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</si>
  <si>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</si>
  <si>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</si>
  <si>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</si>
  <si>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</si>
  <si>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</si>
  <si>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</si>
  <si>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</si>
  <si>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</si>
  <si>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</si>
  <si>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</si>
  <si>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</si>
  <si>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</si>
  <si>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</si>
  <si>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</si>
  <si>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</si>
  <si>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</si>
  <si>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</si>
  <si>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</si>
  <si>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</si>
  <si>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</si>
  <si>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</si>
  <si>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</si>
  <si>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</si>
  <si>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</si>
  <si>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</si>
  <si>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</si>
  <si>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</si>
  <si>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</si>
  <si>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</si>
  <si>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</si>
  <si>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</si>
  <si>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</si>
  <si>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</si>
  <si>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</si>
  <si>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</si>
  <si>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</si>
  <si>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</si>
  <si>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</si>
  <si>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</si>
  <si>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</si>
  <si>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</si>
  <si>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</si>
  <si>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</si>
  <si>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</si>
  <si>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</si>
  <si>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</si>
  <si>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</si>
  <si>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</si>
  <si>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</si>
  <si>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</si>
  <si>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</si>
  <si>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</si>
  <si>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</si>
  <si>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</si>
  <si>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</si>
  <si>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</si>
  <si>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</si>
  <si>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</si>
  <si>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</si>
  <si>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</si>
  <si>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</si>
  <si>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</si>
  <si>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</si>
  <si>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</si>
  <si>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</si>
  <si>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</si>
  <si>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</si>
  <si>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</si>
  <si>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</si>
  <si>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</si>
  <si>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</si>
  <si>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</si>
  <si>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</si>
  <si>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</si>
  <si>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</si>
  <si>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</si>
  <si>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</si>
  <si>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</si>
  <si>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</si>
  <si>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</si>
  <si>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</si>
  <si>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</si>
  <si>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</si>
  <si>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</si>
  <si>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</si>
  <si>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</si>
  <si>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</si>
  <si>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</si>
  <si>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</si>
  <si>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</si>
  <si>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</si>
  <si>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</si>
  <si>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</si>
  <si>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</si>
  <si>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</si>
  <si>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</si>
  <si>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</si>
  <si>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</si>
  <si>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</si>
  <si>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</si>
  <si>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</si>
  <si>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</si>
  <si>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</si>
  <si>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</si>
  <si>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</si>
  <si>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</si>
  <si>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</si>
  <si>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</si>
  <si>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</si>
  <si>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</si>
  <si>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</si>
  <si>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</si>
  <si>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</si>
  <si>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</si>
  <si>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</si>
  <si>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</si>
  <si>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</si>
  <si>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</si>
  <si>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</si>
  <si>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</si>
  <si>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</si>
  <si>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</si>
  <si>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</si>
  <si>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</si>
  <si>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</si>
  <si>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</si>
  <si>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</si>
  <si>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</si>
  <si>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</si>
  <si>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</si>
  <si>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</si>
  <si>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</si>
  <si>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</si>
  <si>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</si>
  <si>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</si>
  <si>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</si>
  <si>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</si>
  <si>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</si>
  <si>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</si>
  <si>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</si>
  <si>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</si>
  <si>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</si>
  <si>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</si>
  <si>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</si>
  <si>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</si>
  <si>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</si>
  <si>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</si>
  <si>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</si>
  <si>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</si>
  <si>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</si>
  <si>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</si>
  <si>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</si>
  <si>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</si>
  <si>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</si>
  <si>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</si>
  <si>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</si>
  <si>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</si>
  <si>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</si>
  <si>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</si>
  <si>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</si>
  <si>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</si>
  <si>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</si>
  <si>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</si>
  <si>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</si>
  <si>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</si>
  <si>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</si>
  <si>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</si>
  <si>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</si>
  <si>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</si>
  <si>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</si>
  <si>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</si>
  <si>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</si>
  <si>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</si>
  <si>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</si>
  <si>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</si>
  <si>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</si>
  <si>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</si>
  <si>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</si>
  <si>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</si>
  <si>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</si>
  <si>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</si>
  <si>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</si>
  <si>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</si>
  <si>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</si>
  <si>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</si>
  <si>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</si>
  <si>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</si>
  <si>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</si>
  <si>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</si>
  <si>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</si>
  <si>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</si>
  <si>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</si>
  <si>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</si>
  <si>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</si>
  <si>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</si>
  <si>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</si>
  <si>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</si>
  <si>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</si>
  <si>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</si>
  <si>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</si>
  <si>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</si>
  <si>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</si>
  <si>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</si>
  <si>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</si>
  <si>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</si>
  <si>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</si>
  <si>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</si>
  <si>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</si>
  <si>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</si>
  <si>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</si>
  <si>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</si>
  <si>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</si>
  <si>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</si>
  <si>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</si>
  <si>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</si>
  <si>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</si>
  <si>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</si>
  <si>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</si>
  <si>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</si>
  <si>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</si>
  <si>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</si>
  <si>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</si>
  <si>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</si>
  <si>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</si>
  <si>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</si>
  <si>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</si>
  <si>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</si>
  <si>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</si>
  <si>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</si>
  <si>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</si>
  <si>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</si>
  <si>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</si>
  <si>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</si>
  <si>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</si>
  <si>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</si>
  <si>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</si>
  <si>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</si>
  <si>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</si>
  <si>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</si>
  <si>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</si>
  <si>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</si>
  <si>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</si>
  <si>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</si>
  <si>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</si>
  <si>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</si>
  <si>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</si>
  <si>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</si>
  <si>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</si>
  <si>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</si>
  <si>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</si>
  <si>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</si>
  <si>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</si>
  <si>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</si>
  <si>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</si>
  <si>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</si>
  <si>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</si>
  <si>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</si>
  <si>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</si>
  <si>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</si>
  <si>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</si>
  <si>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</si>
  <si>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</si>
  <si>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</si>
  <si>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</si>
  <si>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</si>
  <si>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</si>
  <si>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</si>
  <si>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</si>
  <si>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</si>
  <si>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</si>
  <si>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</si>
  <si>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</si>
  <si>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</si>
  <si>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</si>
  <si>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</si>
  <si>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</si>
  <si>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</si>
  <si>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</si>
  <si>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</si>
  <si>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</si>
  <si>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</si>
  <si>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</si>
  <si>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</si>
  <si>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</si>
  <si>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</si>
  <si>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</si>
  <si>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</si>
  <si>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</si>
  <si>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</si>
  <si>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</si>
  <si>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</si>
  <si>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</si>
  <si>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</si>
  <si>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</si>
  <si>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</si>
  <si>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</si>
  <si>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</si>
  <si>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</si>
  <si>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</si>
  <si>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</si>
  <si>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</si>
  <si>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</si>
  <si>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</si>
  <si>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</si>
  <si>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</si>
  <si>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</si>
  <si>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</si>
  <si>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</si>
  <si>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</si>
  <si>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</si>
  <si>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</si>
  <si>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</si>
  <si>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</si>
  <si>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</si>
  <si>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</si>
  <si>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</si>
  <si>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</si>
  <si>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</si>
  <si>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</si>
  <si>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</si>
  <si>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</si>
  <si>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</si>
  <si>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</si>
  <si>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</si>
  <si>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</si>
  <si>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</si>
  <si>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</si>
  <si>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</si>
  <si>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</si>
  <si>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</si>
  <si>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</si>
  <si>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</si>
  <si>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</si>
  <si>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</si>
  <si>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</si>
  <si>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</si>
  <si>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</si>
  <si>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</si>
  <si>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</si>
  <si>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</si>
  <si>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</si>
  <si>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</si>
  <si>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</si>
  <si>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</si>
  <si>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</si>
  <si>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</si>
  <si>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</si>
  <si>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</si>
  <si>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</si>
  <si>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</si>
  <si>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</si>
  <si>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</si>
  <si>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</si>
  <si>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</si>
  <si>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</si>
  <si>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</si>
  <si>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</si>
  <si>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</si>
  <si>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</si>
  <si>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</si>
  <si>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</si>
  <si>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</si>
  <si>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</si>
  <si>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</si>
  <si>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</si>
  <si>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</si>
  <si>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</si>
  <si>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</si>
  <si>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</si>
  <si>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</si>
  <si>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</si>
  <si>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</si>
  <si>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</si>
  <si>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</si>
  <si>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</si>
  <si>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</si>
  <si>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</si>
  <si>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</si>
  <si>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</si>
  <si>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</si>
  <si>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</si>
  <si>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</si>
  <si>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</si>
  <si>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</si>
  <si>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</si>
  <si>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</si>
  <si>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</si>
  <si>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</si>
  <si>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</si>
  <si>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</si>
  <si>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</si>
  <si>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</si>
  <si>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</si>
  <si>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</si>
  <si>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</si>
  <si>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</si>
  <si>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</si>
  <si>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</si>
  <si>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</si>
  <si>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</si>
  <si>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</si>
  <si>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</si>
  <si>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</si>
  <si>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</si>
  <si>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</si>
  <si>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</si>
  <si>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</si>
  <si>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</si>
  <si>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</si>
  <si>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</si>
  <si>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</si>
  <si>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</si>
  <si>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</si>
  <si>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</si>
  <si>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</si>
  <si>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</si>
  <si>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</si>
  <si>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</si>
  <si>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</si>
  <si>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</si>
  <si>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</si>
  <si>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</si>
  <si>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</si>
  <si>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</si>
  <si>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</si>
  <si>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</si>
  <si>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</si>
  <si>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</si>
  <si>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</si>
  <si>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</si>
  <si>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</si>
  <si>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</si>
  <si>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</si>
  <si>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</si>
  <si>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</si>
  <si>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</si>
  <si>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</si>
  <si>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</si>
  <si>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</si>
  <si>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</si>
  <si>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</si>
  <si>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</si>
  <si>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</si>
  <si>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</si>
  <si>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</si>
  <si>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</si>
  <si>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</si>
  <si>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</si>
  <si>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</si>
  <si>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</si>
  <si>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</si>
  <si>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</si>
  <si>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</si>
  <si>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</si>
  <si>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</si>
  <si>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</si>
  <si>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</si>
  <si>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</si>
  <si>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</si>
  <si>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</si>
  <si>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</si>
  <si>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</si>
  <si>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</si>
  <si>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</si>
  <si>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</si>
  <si>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</si>
  <si>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</si>
  <si>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</si>
  <si>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</si>
  <si>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</si>
  <si>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</si>
  <si>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</si>
  <si>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</si>
  <si>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</si>
  <si>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</si>
  <si>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</si>
  <si>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</si>
  <si>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</si>
  <si>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</si>
  <si>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</si>
  <si>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</si>
  <si>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</si>
  <si>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</si>
  <si>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</si>
  <si>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</si>
  <si>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</si>
  <si>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</si>
  <si>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</si>
  <si>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</si>
  <si>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</si>
  <si>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</si>
  <si>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</si>
  <si>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</si>
  <si>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</si>
  <si>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</si>
  <si>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</si>
  <si>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</si>
  <si>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</si>
  <si>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</si>
  <si>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</si>
  <si>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</si>
  <si>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</si>
  <si>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</si>
  <si>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</si>
  <si>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</si>
  <si>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</si>
  <si>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</si>
  <si>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</si>
  <si>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</si>
  <si>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</si>
  <si>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</si>
  <si>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</si>
  <si>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</si>
  <si>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</si>
  <si>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</si>
  <si>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</si>
  <si>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</si>
  <si>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</si>
  <si>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</si>
  <si>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</si>
  <si>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</si>
  <si>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</si>
  <si>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</si>
  <si>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</si>
  <si>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</si>
  <si>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</si>
  <si>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</si>
  <si>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</si>
  <si>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</si>
  <si>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</si>
  <si>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</si>
  <si>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</si>
  <si>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</si>
  <si>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</si>
  <si>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</si>
  <si>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</si>
  <si>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</si>
  <si>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</si>
  <si>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</si>
  <si>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</si>
  <si>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</si>
  <si>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</si>
  <si>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</si>
  <si>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</si>
  <si>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</si>
  <si>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</si>
  <si>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</si>
  <si>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</si>
  <si>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</si>
  <si>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</si>
  <si>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</si>
  <si>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</si>
  <si>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</si>
  <si>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</si>
  <si>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</si>
  <si>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</si>
  <si>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</si>
  <si>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</si>
  <si>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</si>
  <si>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</si>
  <si>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</si>
  <si>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</si>
  <si>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</si>
  <si>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</si>
  <si>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</si>
  <si>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</si>
  <si>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</si>
  <si>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</si>
  <si>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</si>
  <si>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</si>
  <si>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</si>
  <si>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</si>
  <si>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</si>
  <si>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</si>
  <si>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</si>
  <si>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</si>
  <si>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</si>
  <si>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</si>
  <si>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</si>
  <si>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</si>
  <si>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</si>
  <si>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</si>
  <si>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</si>
  <si>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</si>
  <si>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</si>
  <si>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</si>
  <si>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</si>
  <si>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</si>
  <si>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</si>
  <si>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</si>
  <si>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</si>
  <si>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</si>
  <si>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</si>
  <si>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</si>
  <si>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</si>
  <si>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</si>
  <si>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</si>
  <si>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</si>
  <si>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</si>
  <si>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</si>
  <si>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</si>
  <si>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</si>
  <si>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</si>
  <si>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</si>
  <si>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</si>
  <si>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</si>
  <si>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</si>
  <si>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</si>
  <si>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</si>
  <si>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</si>
  <si>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</si>
  <si>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</si>
  <si>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</si>
  <si>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</si>
  <si>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</si>
  <si>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</si>
  <si>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</si>
  <si>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</si>
  <si>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</si>
  <si>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</si>
  <si>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</si>
  <si>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</si>
  <si>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</si>
  <si>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</si>
  <si>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</si>
  <si>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</si>
  <si>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</si>
  <si>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</si>
  <si>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</si>
  <si>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</si>
  <si>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</si>
  <si>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</si>
  <si>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</si>
  <si>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</si>
  <si>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</si>
  <si>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</si>
  <si>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</si>
  <si>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</si>
  <si>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</si>
  <si>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</si>
  <si>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</si>
  <si>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</si>
  <si>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</si>
  <si>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</si>
  <si>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</si>
  <si>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</si>
  <si>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</si>
  <si>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</si>
  <si>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</si>
  <si>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</si>
  <si>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</si>
  <si>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</si>
  <si>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</si>
  <si>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</si>
  <si>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</si>
  <si>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</si>
  <si>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</si>
  <si>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</si>
  <si>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</si>
  <si>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</si>
  <si>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</si>
  <si>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</si>
  <si>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</si>
  <si>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</si>
  <si>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</si>
  <si>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</si>
  <si>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</si>
  <si>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</si>
  <si>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</si>
  <si>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</si>
  <si>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</si>
  <si>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</si>
  <si>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</si>
  <si>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</si>
  <si>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</si>
  <si>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</si>
  <si>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</si>
  <si>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</si>
  <si>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</si>
  <si>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</si>
  <si>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</si>
  <si>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</si>
  <si>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</si>
  <si>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</si>
  <si>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</si>
  <si>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</si>
  <si>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</si>
  <si>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</si>
  <si>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</si>
  <si>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</si>
  <si>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</si>
  <si>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</si>
  <si>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</si>
  <si>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</si>
  <si>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</si>
  <si>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</si>
  <si>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</si>
  <si>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</si>
  <si>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</si>
  <si>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</si>
  <si>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</si>
  <si>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</si>
  <si>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</si>
  <si>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</si>
  <si>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</si>
  <si>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</si>
  <si>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</si>
  <si>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</si>
  <si>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</si>
  <si>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</si>
  <si>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</si>
  <si>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</si>
  <si>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</si>
  <si>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</si>
  <si>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</si>
  <si>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</si>
  <si>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</si>
  <si>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</si>
  <si>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</si>
  <si>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</si>
  <si>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</si>
  <si>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</si>
  <si>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</si>
  <si>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</si>
  <si>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</si>
  <si>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</si>
  <si>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</si>
  <si>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</si>
  <si>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</si>
  <si>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</si>
  <si>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</si>
  <si>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</si>
  <si>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</si>
  <si>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</si>
  <si>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</si>
  <si>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</si>
  <si>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</si>
  <si>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</si>
  <si>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</si>
  <si>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</si>
  <si>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</si>
  <si>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</si>
  <si>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</si>
  <si>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</si>
  <si>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</si>
  <si>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</si>
  <si>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</si>
  <si>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</si>
  <si>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</si>
  <si>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</si>
  <si>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</si>
  <si>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</si>
  <si>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</si>
  <si>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</si>
  <si>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</si>
  <si>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</si>
  <si>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</si>
  <si>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</si>
  <si>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</si>
  <si>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</si>
  <si>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</si>
  <si>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</si>
  <si>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</si>
  <si>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</si>
  <si>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</si>
  <si>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</si>
  <si>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</si>
  <si>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</si>
  <si>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</si>
  <si>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</si>
  <si>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</si>
  <si>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</si>
  <si>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</si>
  <si>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</si>
  <si>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</si>
  <si>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</si>
  <si>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</si>
  <si>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</si>
  <si>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</si>
  <si>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</si>
  <si>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</si>
  <si>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</si>
  <si>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</si>
  <si>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</si>
  <si>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</si>
  <si>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</si>
  <si>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</si>
  <si>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</si>
  <si>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</si>
  <si>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</si>
  <si>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</si>
  <si>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</si>
  <si>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</si>
  <si>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</si>
  <si>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</si>
  <si>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</si>
  <si>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</si>
  <si>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</si>
  <si>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</si>
  <si>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</si>
  <si>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</si>
  <si>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</si>
  <si>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</si>
  <si>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</si>
  <si>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</si>
  <si>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</si>
  <si>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</si>
  <si>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</si>
  <si>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</si>
  <si>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</si>
  <si>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</si>
  <si>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</si>
  <si>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</si>
  <si>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</si>
  <si>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</si>
  <si>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</si>
  <si>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</si>
  <si>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</si>
  <si>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</si>
  <si>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</si>
  <si>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</si>
  <si>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</si>
  <si>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</si>
  <si>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</si>
  <si>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</si>
  <si>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</si>
  <si>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</si>
  <si>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</si>
  <si>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</si>
  <si>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</si>
  <si>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</si>
  <si>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</si>
  <si>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</si>
  <si>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</si>
  <si>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</si>
  <si>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</si>
  <si>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</si>
  <si>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</si>
  <si>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</si>
  <si>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</si>
  <si>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</si>
  <si>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</si>
  <si>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</si>
  <si>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</si>
  <si>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</si>
  <si>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</si>
  <si>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</si>
  <si>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</si>
  <si>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</si>
  <si>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</si>
  <si>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</si>
  <si>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</si>
  <si>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</si>
  <si>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</si>
  <si>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</si>
  <si>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</si>
  <si>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</si>
  <si>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</si>
  <si>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</si>
  <si>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</si>
  <si>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</si>
  <si>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</si>
  <si>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</si>
  <si>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</si>
  <si>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</si>
  <si>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</si>
  <si>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</si>
  <si>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</si>
  <si>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</si>
  <si>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</si>
  <si>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</si>
  <si>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</si>
  <si>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</si>
  <si>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</si>
  <si>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</si>
  <si>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</si>
  <si>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</si>
  <si>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</si>
  <si>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</si>
  <si>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</si>
  <si>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</si>
  <si>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</si>
  <si>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</si>
  <si>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</si>
  <si>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</si>
  <si>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</si>
  <si>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</si>
  <si>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</si>
  <si>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</si>
  <si>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</si>
  <si>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</si>
  <si>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</si>
  <si>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</si>
  <si>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</si>
  <si>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</si>
  <si>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</si>
  <si>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</si>
  <si>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</si>
  <si>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</si>
  <si>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</si>
  <si>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</si>
  <si>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</si>
  <si>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</si>
  <si>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</si>
  <si>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</si>
  <si>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</si>
  <si>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</si>
  <si>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</si>
  <si>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</si>
  <si>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</si>
  <si>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</si>
  <si>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</si>
  <si>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</si>
  <si>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</si>
  <si>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</si>
  <si>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</si>
  <si>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</si>
  <si>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</si>
  <si>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</si>
  <si>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</si>
  <si>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</si>
  <si>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</si>
  <si>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</si>
  <si>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</si>
  <si>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</si>
  <si>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</si>
  <si>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</si>
  <si>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</si>
  <si>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</si>
  <si>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</si>
  <si>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</si>
  <si>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</si>
  <si>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</si>
  <si>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</si>
  <si>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</si>
  <si>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</si>
  <si>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</si>
  <si>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</si>
  <si>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</si>
  <si>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</si>
  <si>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</si>
  <si>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</si>
  <si>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</si>
  <si>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</si>
  <si>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</si>
  <si>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</si>
  <si>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</si>
  <si>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</si>
  <si>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</si>
  <si>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</si>
  <si>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</si>
  <si>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</si>
  <si>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</si>
  <si>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</si>
  <si>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</si>
  <si>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</si>
  <si>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</si>
  <si>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</si>
  <si>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</si>
  <si>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</si>
  <si>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</si>
  <si>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</si>
  <si>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</si>
  <si>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</si>
  <si>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</si>
  <si>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</si>
  <si>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</si>
  <si>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</si>
  <si>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</si>
  <si>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</si>
  <si>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</si>
  <si>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</si>
  <si>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</si>
  <si>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</si>
  <si>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</si>
  <si>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</si>
  <si>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</si>
  <si>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</si>
  <si>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</si>
  <si>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</si>
  <si>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</si>
  <si>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</si>
  <si>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</si>
  <si>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</si>
  <si>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</si>
  <si>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</si>
  <si>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</si>
  <si>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</si>
  <si>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</si>
  <si>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</si>
  <si>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</si>
  <si>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</si>
  <si>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</si>
  <si>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</si>
  <si>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</si>
  <si>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</si>
  <si>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</si>
  <si>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</si>
  <si>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</si>
  <si>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</si>
  <si>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</si>
  <si>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</si>
  <si>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</si>
  <si>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</si>
  <si>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</si>
  <si>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</si>
  <si>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</si>
  <si>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</si>
  <si>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</si>
  <si>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</si>
  <si>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</si>
  <si>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</si>
  <si>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</si>
  <si>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</si>
  <si>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</si>
  <si>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</si>
  <si>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</si>
  <si>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</si>
  <si>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</si>
  <si>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</si>
  <si>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</si>
  <si>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</si>
  <si>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</si>
  <si>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</si>
  <si>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</si>
  <si>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</si>
  <si>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</si>
  <si>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</si>
  <si>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</si>
  <si>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</si>
  <si>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</si>
  <si>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</si>
  <si>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</si>
  <si>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</si>
  <si>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</si>
  <si>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</si>
  <si>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</si>
  <si>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</si>
  <si>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</si>
  <si>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</si>
  <si>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</si>
  <si>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</si>
  <si>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</si>
  <si>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</si>
  <si>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</si>
  <si>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</si>
  <si>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</si>
  <si>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</si>
  <si>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</si>
  <si>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</si>
  <si>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</si>
  <si>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</si>
  <si>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</si>
  <si>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</si>
  <si>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</si>
  <si>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</si>
  <si>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</si>
  <si>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</si>
  <si>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</si>
  <si>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</si>
  <si>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</si>
  <si>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</si>
  <si>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</si>
  <si>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</si>
  <si>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</si>
  <si>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</si>
  <si>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</si>
  <si>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</si>
  <si>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</si>
  <si>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</si>
  <si>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</si>
  <si>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</si>
  <si>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</si>
  <si>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</si>
  <si>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</si>
  <si>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</si>
  <si>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</si>
  <si>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</si>
  <si>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</si>
  <si>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</si>
  <si>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</si>
  <si>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</si>
  <si>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</si>
  <si>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</si>
  <si>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</si>
  <si>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</si>
  <si>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</si>
  <si>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</si>
  <si>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</si>
  <si>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</si>
  <si>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</si>
  <si>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</si>
  <si>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</si>
  <si>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</si>
  <si>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</si>
  <si>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</si>
  <si>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</si>
  <si>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</si>
  <si>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</si>
  <si>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</si>
  <si>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</si>
  <si>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</si>
  <si>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</si>
  <si>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</si>
  <si>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</si>
  <si>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</si>
  <si>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</si>
  <si>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</si>
  <si>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</si>
  <si>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</si>
  <si>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</si>
  <si>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</si>
  <si>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</si>
  <si>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</si>
  <si>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</si>
  <si>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</si>
  <si>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</si>
  <si>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</si>
  <si>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</si>
  <si>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</si>
  <si>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</si>
  <si>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</si>
  <si>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</si>
  <si>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</si>
  <si>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</si>
  <si>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</si>
  <si>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</si>
  <si>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</si>
  <si>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</si>
  <si>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</si>
  <si>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</si>
  <si>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</si>
  <si>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</si>
  <si>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</si>
  <si>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</si>
  <si>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</si>
  <si>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</si>
  <si>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</si>
  <si>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</si>
  <si>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</si>
  <si>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</si>
  <si>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</si>
  <si>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</si>
  <si>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</si>
  <si>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</si>
  <si>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</si>
  <si>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</si>
  <si>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</si>
  <si>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</si>
  <si>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</si>
  <si>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</si>
  <si>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</si>
  <si>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</si>
  <si>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</si>
  <si>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</si>
  <si>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</si>
  <si>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</si>
  <si>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</si>
  <si>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</si>
  <si>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</si>
  <si>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</si>
  <si>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</si>
  <si>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</si>
  <si>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</si>
  <si>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</si>
  <si>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</si>
  <si>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</si>
  <si>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</si>
  <si>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</si>
  <si>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</si>
  <si>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</si>
  <si>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</si>
  <si>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</si>
  <si>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</si>
  <si>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</si>
  <si>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</si>
  <si>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</si>
  <si>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</si>
  <si>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</si>
  <si>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</si>
  <si>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</si>
  <si>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</si>
  <si>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</si>
  <si>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</si>
  <si>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</si>
  <si>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</si>
  <si>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</si>
  <si>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</si>
  <si>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</si>
  <si>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</si>
  <si>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</si>
  <si>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</si>
  <si>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</si>
  <si>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</si>
  <si>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</si>
  <si>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</si>
  <si>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</si>
  <si>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</si>
  <si>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</si>
  <si>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</si>
  <si>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</si>
  <si>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</si>
  <si>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</si>
  <si>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</si>
  <si>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</si>
  <si>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</si>
  <si>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</si>
  <si>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</si>
  <si>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</si>
  <si>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</si>
  <si>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</si>
  <si>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</si>
  <si>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</si>
  <si>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</si>
  <si>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</si>
  <si>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</si>
  <si>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</si>
  <si>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</si>
  <si>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</si>
  <si>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</si>
  <si>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</si>
  <si>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</si>
  <si>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</si>
  <si>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</si>
  <si>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</si>
  <si>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</si>
  <si>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</si>
  <si>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</si>
  <si>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</si>
  <si>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</si>
  <si>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</si>
  <si>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</si>
  <si>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</si>
  <si>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</si>
  <si>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</si>
  <si>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</si>
  <si>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</si>
  <si>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</si>
  <si>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</si>
  <si>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</si>
  <si>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</si>
  <si>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</si>
  <si>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</si>
  <si>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</si>
  <si>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</si>
  <si>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</si>
  <si>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</si>
  <si>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</si>
  <si>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</si>
  <si>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</si>
  <si>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</si>
  <si>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</si>
  <si>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</si>
  <si>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</si>
  <si>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</si>
  <si>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</si>
  <si>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</si>
  <si>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</si>
  <si>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</si>
  <si>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</si>
  <si>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</si>
  <si>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</si>
  <si>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</si>
  <si>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</si>
  <si>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</si>
  <si>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</si>
  <si>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</si>
  <si>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</si>
  <si>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</si>
  <si>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</si>
  <si>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</si>
  <si>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</si>
  <si>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</si>
  <si>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</si>
  <si>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</si>
  <si>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</si>
  <si>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</si>
  <si>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</si>
  <si>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</si>
  <si>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</si>
  <si>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</si>
  <si>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</si>
  <si>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</si>
  <si>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</si>
  <si>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</si>
  <si>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</si>
  <si>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</si>
  <si>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</si>
  <si>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</si>
  <si>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</si>
  <si>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</si>
  <si>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</si>
  <si>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</si>
  <si>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</si>
  <si>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</si>
  <si>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</si>
  <si>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</si>
  <si>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</si>
  <si>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</si>
  <si>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</si>
  <si>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</si>
  <si>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</si>
  <si>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</si>
  <si>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</si>
  <si>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</si>
  <si>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</si>
  <si>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</si>
  <si>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</si>
  <si>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</si>
  <si>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</si>
  <si>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</si>
  <si>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</si>
  <si>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</si>
  <si>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</si>
  <si>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</si>
  <si>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</si>
  <si>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</si>
  <si>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</si>
  <si>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</si>
  <si>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</si>
  <si>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</si>
  <si>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</si>
  <si>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</si>
  <si>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</si>
  <si>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</si>
  <si>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</si>
  <si>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</si>
  <si>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</si>
  <si>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</si>
  <si>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</si>
  <si>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</si>
  <si>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</si>
  <si>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</si>
  <si>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</si>
  <si>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</si>
  <si>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</si>
  <si>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</si>
  <si>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</si>
  <si>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</si>
  <si>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</si>
  <si>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</si>
  <si>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</si>
  <si>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</si>
  <si>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</si>
  <si>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</si>
  <si>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</si>
  <si>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</si>
  <si>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</si>
  <si>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</si>
  <si>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</si>
  <si>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</si>
  <si>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</si>
  <si>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</si>
  <si>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</si>
  <si>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</si>
  <si>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</si>
  <si>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</si>
  <si>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</si>
  <si>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</si>
  <si>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</si>
  <si>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</si>
  <si>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</si>
  <si>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</si>
  <si>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</si>
  <si>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</si>
  <si>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</si>
  <si>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</si>
  <si>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</si>
  <si>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</si>
  <si>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</si>
  <si>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</si>
  <si>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</si>
  <si>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</si>
  <si>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</si>
  <si>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</si>
  <si>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</si>
  <si>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</si>
  <si>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</si>
  <si>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</si>
  <si>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</si>
  <si>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</si>
  <si>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</si>
  <si>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</si>
  <si>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</si>
  <si>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</si>
  <si>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</si>
  <si>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</si>
  <si>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</si>
  <si>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</si>
  <si>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</si>
  <si>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</si>
  <si>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</si>
  <si>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</si>
  <si>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</si>
  <si>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</si>
  <si>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</si>
  <si>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</si>
  <si>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</si>
  <si>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</si>
  <si>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</si>
  <si>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</si>
  <si>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</si>
  <si>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</si>
  <si>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</si>
  <si>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</si>
  <si>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</si>
  <si>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</si>
  <si>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</si>
  <si>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</si>
  <si>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</si>
  <si>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</si>
  <si>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</si>
  <si>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</si>
  <si>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</si>
  <si>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</si>
  <si>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</si>
  <si>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</si>
  <si>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</si>
  <si>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</si>
  <si>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</si>
  <si>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</si>
  <si>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</si>
  <si>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</si>
  <si>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</si>
  <si>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</si>
  <si>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</si>
  <si>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</si>
  <si>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</si>
  <si>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</si>
  <si>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</si>
  <si>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</si>
  <si>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</si>
  <si>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</si>
  <si>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</si>
  <si>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</si>
  <si>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</si>
  <si>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</si>
  <si>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</si>
  <si>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</si>
  <si>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</si>
  <si>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</si>
  <si>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</si>
  <si>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</si>
  <si>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</si>
  <si>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</si>
  <si>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</si>
  <si>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</si>
  <si>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</si>
  <si>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</si>
  <si>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</si>
  <si>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</si>
  <si>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</si>
  <si>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</si>
  <si>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</si>
  <si>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</si>
  <si>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</si>
  <si>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</si>
  <si>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</si>
  <si>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</si>
  <si>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</si>
  <si>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</si>
  <si>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</si>
  <si>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</si>
  <si>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</si>
  <si>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</si>
  <si>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</si>
  <si>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</si>
  <si>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</si>
  <si>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</si>
  <si>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</si>
  <si>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</si>
  <si>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</si>
  <si>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</si>
  <si>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</si>
  <si>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</si>
  <si>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</si>
  <si>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</si>
  <si>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</si>
  <si>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</si>
  <si>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</si>
  <si>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</si>
  <si>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</si>
  <si>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</si>
  <si>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</si>
  <si>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</si>
  <si>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</si>
  <si>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</si>
  <si>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</si>
  <si>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</si>
  <si>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</si>
  <si>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</si>
  <si>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</si>
  <si>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</si>
  <si>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</si>
  <si>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</si>
  <si>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</si>
  <si>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</si>
  <si>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</si>
  <si>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</si>
  <si>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</si>
  <si>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</si>
  <si>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</si>
  <si>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</si>
  <si>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</si>
  <si>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</si>
  <si>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</si>
  <si>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</si>
  <si>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</si>
  <si>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</si>
  <si>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</si>
  <si>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</si>
  <si>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</si>
  <si>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</si>
  <si>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</si>
  <si>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</si>
  <si>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</si>
  <si>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</si>
  <si>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</si>
  <si>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</si>
  <si>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</si>
  <si>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</si>
  <si>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</si>
  <si>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</si>
  <si>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</si>
  <si>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</si>
  <si>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</si>
  <si>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</si>
  <si>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</si>
  <si>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</si>
  <si>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</si>
  <si>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</si>
  <si>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</si>
  <si>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</si>
  <si>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</si>
  <si>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</si>
  <si>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</si>
  <si>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</si>
  <si>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</si>
  <si>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</si>
  <si>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</si>
  <si>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</si>
  <si>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</si>
  <si>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</si>
  <si>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</si>
  <si>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</si>
  <si>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</si>
  <si>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</si>
  <si>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</si>
  <si>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</si>
  <si>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</si>
  <si>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</si>
  <si>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</si>
  <si>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</si>
  <si>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</si>
  <si>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</si>
  <si>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</si>
  <si>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</si>
  <si>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</si>
  <si>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</si>
  <si>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</si>
  <si>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</si>
  <si>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</si>
  <si>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</si>
  <si>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</si>
  <si>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</si>
  <si>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</si>
  <si>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</si>
  <si>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</si>
  <si>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</si>
  <si>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</si>
  <si>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</si>
  <si>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</si>
  <si>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</si>
  <si>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</si>
  <si>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</si>
  <si>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</si>
  <si>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</si>
  <si>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</si>
  <si>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</si>
  <si>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</si>
  <si>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</si>
  <si>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</si>
  <si>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</si>
  <si>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</si>
  <si>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</si>
  <si>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</si>
  <si>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</si>
  <si>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</si>
  <si>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</si>
  <si>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</si>
  <si>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</si>
  <si>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</si>
  <si>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</si>
  <si>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</si>
  <si>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</si>
  <si>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</si>
  <si>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</si>
  <si>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</si>
  <si>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</si>
  <si>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</si>
  <si>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</si>
  <si>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</si>
  <si>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</si>
  <si>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</si>
  <si>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</si>
  <si>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</si>
  <si>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</si>
  <si>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</si>
  <si>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</si>
  <si>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</si>
  <si>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</si>
  <si>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</si>
  <si>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</si>
  <si>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</si>
  <si>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</si>
  <si>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</si>
  <si>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</si>
  <si>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</si>
  <si>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</si>
  <si>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</si>
  <si>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</si>
  <si>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</si>
  <si>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</si>
  <si>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</si>
  <si>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</si>
  <si>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</si>
  <si>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</si>
  <si>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</si>
  <si>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</si>
  <si>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</si>
  <si>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</si>
  <si>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</si>
  <si>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</si>
  <si>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</si>
  <si>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</si>
  <si>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</si>
  <si>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</si>
  <si>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</si>
  <si>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</si>
  <si>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</si>
  <si>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</si>
  <si>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</si>
  <si>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</si>
  <si>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</si>
  <si>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</si>
  <si>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</si>
  <si>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</si>
  <si>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</si>
  <si>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</si>
  <si>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</si>
  <si>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</si>
  <si>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</si>
  <si>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</si>
  <si>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</si>
  <si>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</si>
  <si>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</si>
  <si>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</si>
  <si>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</si>
  <si>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</si>
  <si>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</si>
  <si>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</si>
  <si>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</si>
  <si>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</si>
  <si>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</si>
  <si>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</si>
  <si>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</si>
  <si>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</si>
  <si>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</si>
  <si>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</si>
  <si>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</si>
  <si>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</si>
  <si>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</si>
  <si>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</si>
  <si>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</si>
  <si>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</si>
  <si>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</si>
  <si>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</si>
  <si>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</si>
  <si>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</si>
  <si>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</si>
  <si>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</si>
  <si>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</si>
  <si>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</si>
  <si>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</si>
  <si>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</si>
  <si>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</si>
  <si>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</si>
  <si>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</si>
  <si>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</si>
  <si>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</si>
  <si>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</si>
  <si>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</si>
  <si>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</si>
  <si>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</si>
  <si>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</si>
  <si>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</si>
  <si>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</si>
  <si>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</si>
  <si>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</si>
  <si>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</si>
  <si>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</si>
  <si>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</si>
  <si>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</si>
  <si>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</si>
  <si>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</si>
  <si>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</si>
  <si>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</si>
  <si>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</si>
  <si>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</si>
  <si>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</si>
  <si>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</si>
  <si>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</si>
  <si>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</si>
  <si>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</si>
  <si>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</si>
  <si>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</si>
  <si>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</si>
  <si>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</si>
  <si>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</si>
  <si>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</si>
  <si>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</si>
  <si>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</si>
  <si>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</si>
  <si>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</si>
  <si>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</si>
  <si>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</si>
  <si>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</si>
  <si>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</si>
  <si>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</si>
  <si>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</si>
  <si>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</si>
  <si>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</si>
  <si>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</si>
  <si>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</si>
  <si>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</si>
  <si>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</si>
  <si>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</si>
  <si>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</si>
  <si>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</si>
  <si>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</si>
  <si>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</si>
  <si>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</si>
  <si>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</si>
  <si>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</si>
  <si>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</si>
  <si>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</si>
  <si>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</si>
  <si>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</si>
  <si>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</si>
  <si>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</si>
  <si>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</si>
  <si>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</si>
  <si>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</si>
  <si>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</si>
  <si>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</si>
  <si>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</si>
  <si>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</si>
  <si>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</si>
  <si>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</si>
  <si>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</si>
  <si>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</si>
  <si>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</si>
  <si>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</si>
  <si>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</si>
  <si>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</si>
  <si>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</si>
  <si>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</si>
  <si>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</si>
  <si>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</si>
  <si>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</si>
  <si>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</si>
  <si>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</si>
  <si>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</si>
  <si>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</si>
  <si>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</si>
  <si>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</si>
  <si>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</si>
  <si>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</si>
  <si>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</si>
  <si>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</si>
  <si>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</si>
  <si>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</si>
  <si>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</si>
  <si>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</si>
  <si>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</si>
  <si>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</si>
  <si>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</si>
  <si>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</si>
  <si>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</si>
  <si>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</si>
  <si>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</si>
  <si>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</si>
  <si>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</si>
  <si>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</si>
  <si>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</si>
  <si>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</si>
  <si>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</si>
  <si>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</si>
  <si>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</si>
  <si>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</si>
  <si>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</si>
  <si>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</si>
  <si>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</si>
  <si>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</si>
  <si>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</si>
  <si>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</si>
  <si>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</si>
  <si>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</si>
  <si>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</si>
  <si>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</si>
  <si>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</si>
  <si>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</si>
  <si>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</si>
  <si>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</si>
  <si>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</si>
  <si>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</si>
  <si>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</si>
  <si>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</si>
  <si>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</si>
  <si>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</si>
  <si>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</si>
  <si>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</si>
  <si>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</si>
  <si>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</si>
  <si>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</si>
  <si>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</si>
  <si>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</si>
  <si>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</si>
  <si>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</si>
  <si>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</si>
  <si>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</si>
  <si>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</si>
  <si>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</si>
  <si>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</si>
  <si>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</si>
  <si>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</si>
  <si>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</si>
  <si>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</si>
  <si>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</si>
  <si>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</si>
  <si>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</si>
  <si>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</si>
  <si>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</si>
  <si>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</si>
  <si>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</si>
  <si>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</si>
  <si>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</si>
  <si>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</si>
  <si>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</si>
  <si>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</si>
  <si>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</si>
  <si>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</si>
  <si>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</si>
  <si>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</si>
  <si>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</si>
  <si>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</si>
  <si>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</si>
  <si>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</si>
  <si>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</si>
  <si>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</si>
  <si>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</si>
  <si>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</si>
  <si>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</si>
  <si>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</si>
  <si>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</si>
  <si>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</si>
  <si>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</si>
  <si>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</si>
  <si>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</si>
  <si>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</si>
  <si>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</si>
  <si>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</si>
  <si>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</si>
  <si>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</si>
  <si>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</si>
  <si>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</si>
  <si>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</si>
  <si>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</si>
  <si>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</si>
  <si>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</si>
  <si>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</si>
  <si>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</si>
  <si>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</si>
  <si>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</si>
  <si>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</si>
  <si>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</si>
  <si>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</si>
  <si>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</si>
  <si>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</si>
  <si>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</si>
  <si>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</si>
  <si>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</si>
  <si>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</si>
  <si>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</si>
  <si>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</si>
  <si>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</si>
  <si>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</si>
  <si>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</si>
  <si>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</si>
  <si>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</si>
  <si>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</si>
  <si>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</si>
  <si>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</si>
  <si>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</si>
  <si>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</si>
  <si>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</si>
  <si>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</si>
  <si>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</si>
  <si>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</si>
  <si>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</si>
  <si>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</si>
  <si>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</si>
  <si>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</si>
  <si>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</si>
  <si>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</si>
  <si>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</si>
  <si>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</si>
  <si>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</si>
  <si>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</si>
  <si>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</si>
  <si>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</si>
  <si>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</si>
  <si>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</si>
  <si>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</si>
  <si>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</si>
  <si>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</si>
  <si>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</si>
  <si>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</si>
  <si>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</si>
  <si>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</si>
  <si>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</si>
  <si>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</si>
  <si>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</si>
  <si>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</si>
  <si>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</si>
  <si>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</si>
  <si>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</si>
  <si>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</si>
  <si>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</si>
  <si>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</si>
  <si>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</si>
  <si>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</si>
  <si>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</si>
  <si>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</si>
  <si>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</si>
  <si>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</si>
  <si>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</si>
  <si>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</si>
  <si>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</si>
  <si>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</si>
  <si>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</si>
  <si>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</si>
  <si>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</si>
  <si>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</si>
  <si>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</si>
  <si>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</si>
  <si>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</si>
  <si>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</si>
  <si>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</si>
  <si>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</si>
  <si>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</si>
  <si>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</si>
  <si>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</si>
  <si>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</si>
  <si>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</si>
  <si>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</si>
  <si>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</si>
  <si>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</si>
  <si>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</si>
  <si>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</si>
  <si>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</si>
  <si>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</si>
  <si>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</si>
  <si>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</si>
  <si>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</si>
  <si>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</si>
  <si>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</si>
  <si>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</si>
  <si>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</si>
  <si>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</si>
  <si>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</si>
  <si>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</si>
  <si>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</si>
  <si>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</si>
  <si>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</si>
  <si>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</si>
  <si>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</si>
  <si>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</si>
  <si>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</si>
  <si>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</si>
  <si>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</si>
  <si>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</si>
  <si>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</si>
  <si>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</si>
  <si>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</si>
  <si>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</si>
  <si>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</si>
  <si>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</si>
  <si>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</si>
  <si>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</si>
  <si>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</si>
  <si>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</si>
  <si>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</si>
  <si>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</si>
  <si>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</si>
  <si>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</si>
  <si>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</si>
  <si>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</si>
  <si>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</si>
  <si>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</si>
  <si>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</si>
  <si>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</si>
  <si>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</si>
  <si>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</si>
  <si>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</si>
  <si>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</si>
  <si>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</si>
  <si>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</si>
  <si>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</si>
  <si>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</si>
  <si>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</si>
  <si>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</si>
  <si>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</si>
  <si>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</si>
  <si>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</si>
  <si>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</si>
  <si>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</si>
  <si>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</si>
  <si>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</si>
  <si>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</si>
  <si>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</si>
  <si>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</si>
  <si>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</si>
  <si>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</si>
  <si>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</si>
  <si>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</si>
  <si>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</si>
  <si>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</si>
  <si>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</si>
  <si>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</si>
  <si>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</si>
  <si>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</si>
  <si>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</si>
  <si>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</si>
  <si>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</si>
  <si>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</si>
  <si>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</si>
  <si>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</si>
  <si>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</si>
  <si>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</si>
  <si>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</si>
  <si>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</si>
  <si>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</si>
  <si>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</si>
  <si>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</si>
  <si>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</si>
  <si>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</si>
  <si>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</si>
  <si>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</si>
  <si>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</si>
  <si>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</si>
  <si>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</si>
  <si>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</si>
  <si>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</si>
  <si>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</si>
  <si>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</si>
  <si>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</si>
  <si>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</si>
  <si>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</si>
  <si>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</si>
  <si>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</si>
  <si>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</si>
  <si>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</si>
  <si>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</si>
  <si>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</si>
  <si>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</si>
  <si>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</si>
  <si>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</si>
  <si>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</si>
  <si>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</si>
  <si>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</si>
  <si>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</si>
  <si>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</si>
  <si>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</si>
  <si>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</si>
  <si>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</si>
  <si>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</si>
  <si>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</si>
  <si>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</si>
  <si>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</si>
  <si>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</si>
  <si>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</si>
  <si>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</si>
  <si>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</si>
  <si>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</si>
  <si>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</si>
  <si>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</si>
  <si>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</si>
  <si>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</si>
  <si>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</si>
  <si>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</si>
  <si>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</si>
  <si>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</si>
  <si>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</si>
  <si>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</si>
  <si>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</si>
  <si>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</si>
  <si>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</si>
  <si>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</si>
  <si>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</si>
  <si>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</si>
  <si>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</si>
  <si>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</si>
  <si>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</si>
  <si>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</si>
  <si>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</si>
  <si>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</si>
  <si>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</si>
  <si>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</si>
  <si>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</si>
  <si>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</si>
  <si>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</si>
  <si>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</si>
  <si>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</si>
  <si>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</si>
  <si>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</si>
  <si>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</si>
  <si>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</si>
  <si>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</si>
  <si>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</si>
  <si>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</si>
  <si>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</si>
  <si>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</si>
  <si>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</si>
  <si>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</si>
  <si>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</si>
  <si>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</si>
  <si>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</si>
  <si>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</si>
  <si>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</si>
  <si>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</si>
  <si>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</si>
  <si>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</si>
  <si>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</si>
  <si>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</si>
  <si>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</si>
  <si>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</si>
  <si>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</si>
  <si>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</si>
  <si>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</si>
  <si>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</si>
  <si>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</si>
  <si>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</si>
  <si>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</si>
  <si>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</si>
  <si>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</si>
  <si>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</si>
  <si>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</si>
  <si>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</si>
  <si>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</si>
  <si>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</si>
  <si>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</si>
  <si>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</si>
  <si>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</si>
  <si>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</si>
  <si>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</si>
  <si>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</si>
  <si>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</si>
  <si>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</si>
  <si>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</si>
  <si>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</si>
  <si>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</si>
  <si>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</si>
  <si>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</si>
  <si>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</si>
  <si>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</si>
  <si>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</si>
  <si>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</si>
  <si>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</si>
  <si>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</si>
  <si>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</si>
  <si>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</si>
  <si>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</si>
  <si>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</si>
  <si>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</si>
  <si>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</si>
  <si>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</si>
  <si>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</si>
  <si>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</si>
  <si>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</si>
  <si>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</si>
  <si>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</si>
  <si>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</si>
  <si>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</si>
  <si>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</si>
  <si>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</si>
  <si>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</si>
  <si>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</si>
  <si>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</si>
  <si>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</si>
  <si>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</si>
  <si>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</si>
  <si>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</si>
  <si>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</si>
  <si>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</si>
  <si>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</si>
  <si>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</si>
  <si>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</si>
  <si>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</si>
  <si>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</si>
  <si>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</si>
  <si>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</si>
  <si>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</si>
  <si>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</si>
  <si>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</si>
  <si>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</si>
  <si>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</si>
  <si>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</si>
  <si>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</si>
  <si>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</si>
  <si>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</si>
  <si>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</si>
  <si>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</si>
  <si>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</si>
  <si>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</si>
  <si>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</si>
  <si>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</si>
  <si>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</si>
  <si>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</si>
  <si>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</si>
  <si>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</si>
  <si>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</si>
  <si>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</si>
  <si>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</si>
  <si>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</si>
  <si>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</si>
  <si>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</si>
  <si>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</si>
  <si>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</si>
  <si>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</si>
  <si>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</si>
  <si>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</si>
  <si>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</si>
  <si>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</si>
  <si>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</si>
  <si>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</si>
  <si>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</si>
  <si>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</si>
  <si>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</si>
  <si>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</si>
  <si>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</si>
  <si>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</si>
  <si>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</si>
  <si>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</si>
  <si>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</si>
  <si>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</si>
  <si>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</si>
  <si>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</si>
  <si>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</si>
  <si>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</si>
  <si>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</si>
  <si>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</si>
  <si>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</si>
  <si>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</si>
  <si>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</si>
  <si>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</si>
  <si>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</si>
  <si>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</si>
  <si>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</si>
  <si>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</si>
  <si>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</si>
  <si>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</si>
  <si>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</si>
  <si>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</si>
  <si>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</si>
  <si>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</si>
  <si>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</si>
  <si>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</si>
  <si>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</si>
  <si>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</si>
  <si>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</si>
  <si>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</si>
  <si>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</si>
  <si>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</si>
  <si>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</si>
  <si>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</si>
  <si>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</si>
  <si>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</si>
  <si>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</si>
  <si>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</si>
  <si>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</si>
  <si>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</si>
  <si>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</si>
  <si>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</si>
  <si>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</si>
  <si>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</si>
  <si>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</si>
  <si>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</si>
  <si>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</si>
  <si>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</si>
  <si>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</si>
  <si>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</si>
  <si>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</si>
  <si>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</si>
  <si>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</si>
  <si>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</si>
  <si>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</si>
  <si>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</si>
  <si>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</si>
  <si>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</si>
  <si>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</si>
  <si>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</si>
  <si>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</si>
  <si>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</si>
  <si>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</si>
  <si>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</si>
  <si>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</si>
  <si>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</si>
  <si>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</si>
  <si>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</si>
  <si>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</si>
  <si>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</si>
  <si>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</si>
  <si>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</si>
  <si>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</si>
  <si>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</si>
  <si>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</si>
  <si>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</si>
  <si>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</si>
  <si>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</si>
  <si>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</si>
  <si>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</si>
  <si>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</si>
  <si>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</si>
  <si>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</si>
  <si>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</si>
  <si>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</si>
  <si>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</si>
  <si>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</si>
  <si>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</si>
  <si>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</si>
  <si>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</si>
  <si>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</si>
  <si>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</si>
  <si>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</si>
  <si>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</si>
  <si>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</si>
  <si>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</si>
  <si>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</si>
  <si>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</si>
  <si>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</si>
  <si>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</si>
  <si>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</si>
  <si>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</si>
  <si>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</si>
  <si>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</si>
  <si>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</si>
  <si>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</si>
  <si>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</si>
  <si>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</si>
  <si>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</si>
  <si>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</si>
  <si>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</si>
  <si>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</si>
  <si>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</si>
  <si>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</si>
  <si>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</si>
  <si>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</si>
  <si>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</si>
  <si>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</si>
  <si>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</si>
  <si>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</si>
  <si>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</si>
  <si>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</si>
  <si>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</si>
  <si>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</si>
  <si>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</si>
  <si>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</si>
  <si>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</si>
  <si>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</si>
  <si>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</si>
  <si>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</si>
  <si>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</si>
  <si>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</si>
  <si>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</si>
  <si>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</si>
  <si>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</si>
  <si>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</si>
  <si>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</si>
  <si>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</si>
  <si>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</si>
  <si>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</si>
  <si>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</si>
  <si>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</si>
  <si>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</si>
  <si>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</si>
  <si>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</si>
  <si>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</si>
  <si>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</si>
  <si>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</si>
  <si>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</si>
  <si>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</si>
  <si>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</si>
  <si>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</si>
  <si>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</si>
  <si>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</si>
  <si>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</si>
  <si>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</si>
  <si>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</si>
  <si>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</si>
  <si>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</si>
  <si>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</si>
  <si>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</si>
  <si>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</si>
  <si>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</si>
  <si>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</si>
  <si>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</si>
  <si>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</si>
  <si>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</si>
  <si>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</si>
  <si>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</si>
  <si>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</si>
  <si>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</si>
  <si>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</si>
  <si>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</si>
  <si>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</si>
  <si>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</si>
  <si>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</si>
  <si>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</si>
  <si>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</si>
  <si>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</si>
  <si>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</si>
  <si>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</si>
  <si>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</si>
  <si>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</si>
  <si>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</si>
  <si>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</si>
  <si>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</si>
  <si>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</si>
  <si>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</si>
  <si>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</si>
  <si>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</si>
  <si>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</si>
  <si>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</si>
  <si>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</si>
  <si>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</si>
  <si>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</si>
  <si>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</si>
  <si>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</si>
  <si>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</si>
  <si>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</si>
  <si>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</si>
  <si>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</si>
  <si>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</si>
  <si>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</si>
  <si>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</si>
  <si>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</si>
  <si>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</si>
  <si>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</si>
  <si>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</si>
  <si>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</si>
  <si>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</si>
  <si>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</si>
  <si>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</si>
  <si>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</si>
  <si>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</si>
  <si>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</si>
  <si>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</si>
  <si>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</si>
  <si>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</si>
  <si>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</si>
  <si>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</si>
  <si>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</si>
  <si>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</si>
  <si>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</si>
  <si>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</si>
  <si>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</si>
  <si>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</si>
  <si>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</si>
  <si>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</si>
  <si>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</si>
  <si>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</si>
  <si>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</si>
  <si>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</si>
  <si>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</si>
  <si>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</si>
  <si>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</si>
  <si>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</si>
  <si>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</si>
  <si>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</si>
  <si>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</si>
  <si>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</si>
  <si>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</si>
  <si>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</si>
  <si>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</si>
  <si>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</si>
  <si>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</si>
  <si>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</si>
  <si>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</si>
  <si>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</si>
  <si>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</si>
  <si>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</si>
  <si>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</si>
  <si>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</si>
  <si>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</si>
  <si>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</si>
  <si>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</si>
  <si>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</si>
  <si>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</si>
  <si>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</si>
  <si>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</si>
  <si>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</si>
  <si>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</si>
  <si>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</si>
  <si>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</si>
  <si>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</si>
  <si>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</si>
  <si>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</si>
  <si>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</si>
  <si>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</si>
  <si>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</si>
  <si>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</si>
  <si>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</si>
  <si>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</si>
  <si>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</si>
  <si>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</si>
  <si>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</si>
  <si>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</si>
  <si>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</si>
  <si>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</si>
  <si>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</si>
  <si>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</si>
  <si>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</si>
  <si>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</si>
  <si>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</si>
  <si>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</si>
  <si>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</si>
  <si>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</si>
  <si>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</si>
  <si>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</si>
  <si>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</si>
  <si>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</si>
  <si>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</si>
  <si>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</si>
  <si>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</si>
  <si>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</si>
  <si>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</si>
  <si>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</si>
  <si>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</si>
  <si>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</si>
  <si>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</si>
  <si>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</si>
  <si>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</si>
  <si>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</si>
  <si>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</si>
  <si>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</si>
  <si>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</si>
  <si>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</si>
  <si>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</si>
  <si>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</si>
  <si>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</si>
  <si>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</si>
  <si>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</si>
  <si>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</si>
  <si>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</si>
  <si>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</si>
  <si>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</si>
  <si>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</si>
  <si>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</si>
  <si>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</si>
  <si>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</si>
  <si>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</si>
  <si>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</si>
  <si>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</si>
  <si>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</si>
  <si>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</si>
  <si>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</si>
  <si>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</si>
  <si>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</si>
  <si>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</si>
  <si>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</si>
  <si>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</si>
  <si>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</si>
  <si>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</si>
  <si>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</si>
  <si>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</si>
  <si>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</si>
  <si>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</si>
  <si>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</si>
  <si>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</si>
  <si>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</si>
  <si>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</si>
  <si>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</si>
  <si>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</si>
  <si>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</si>
  <si>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</si>
  <si>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</si>
  <si>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</si>
  <si>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</si>
  <si>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</si>
  <si>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</si>
  <si>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</si>
  <si>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</si>
  <si>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</si>
  <si>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</si>
  <si>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</si>
  <si>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</si>
  <si>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</si>
  <si>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</si>
  <si>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</si>
  <si>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</si>
  <si>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</si>
  <si>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</si>
  <si>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</si>
  <si>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</si>
  <si>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</si>
  <si>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</si>
  <si>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</si>
  <si>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</si>
  <si>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</si>
  <si>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</si>
  <si>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</si>
  <si>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</si>
  <si>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</si>
  <si>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</si>
  <si>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</si>
  <si>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</si>
  <si>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</si>
  <si>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</si>
  <si>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</si>
  <si>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</si>
  <si>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</si>
  <si>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</si>
  <si>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</si>
  <si>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</si>
  <si>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</si>
  <si>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</si>
  <si>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</si>
  <si>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</si>
  <si>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</si>
  <si>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</si>
  <si>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</si>
  <si>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</si>
  <si>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</si>
  <si>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</si>
  <si>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</si>
  <si>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</si>
  <si>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</si>
  <si>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</si>
  <si>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</si>
  <si>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</si>
  <si>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</si>
  <si>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</si>
  <si>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</si>
  <si>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</si>
  <si>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</si>
  <si>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</si>
  <si>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</si>
  <si>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</si>
  <si>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</si>
  <si>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</si>
  <si>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</si>
  <si>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</si>
  <si>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</si>
  <si>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</si>
  <si>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</si>
  <si>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</si>
  <si>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</si>
  <si>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</si>
  <si>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</si>
  <si>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</si>
  <si>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</si>
  <si>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</si>
  <si>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</si>
  <si>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</si>
  <si>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</si>
  <si>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</si>
  <si>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</si>
  <si>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</si>
  <si>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</si>
  <si>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</si>
  <si>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</si>
  <si>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</si>
  <si>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</si>
  <si>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</si>
  <si>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</si>
  <si>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</si>
  <si>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</si>
  <si>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</si>
  <si>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</si>
  <si>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</si>
  <si>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</si>
  <si>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</si>
  <si>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</si>
  <si>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</si>
  <si>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</si>
  <si>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</si>
  <si>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</si>
  <si>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</si>
  <si>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</si>
  <si>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</si>
  <si>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</si>
  <si>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</si>
  <si>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</si>
  <si>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</si>
  <si>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</si>
  <si>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</si>
  <si>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</si>
  <si>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</si>
  <si>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</si>
  <si>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</si>
  <si>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</si>
  <si>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</si>
  <si>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</si>
  <si>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</si>
  <si>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</si>
  <si>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</si>
  <si>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</si>
  <si>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</si>
  <si>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</si>
  <si>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</si>
  <si>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</si>
  <si>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</si>
  <si>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</si>
  <si>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</si>
  <si>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</si>
  <si>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</si>
  <si>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</si>
  <si>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</si>
  <si>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</si>
  <si>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</si>
  <si>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</si>
  <si>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</si>
  <si>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</si>
  <si>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</si>
  <si>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</si>
  <si>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</si>
  <si>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</si>
  <si>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</si>
  <si>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</si>
  <si>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</si>
  <si>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</si>
  <si>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</si>
  <si>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</si>
  <si>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</si>
  <si>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</si>
  <si>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</si>
  <si>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</si>
  <si>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</si>
  <si>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</si>
  <si>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</si>
  <si>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</si>
  <si>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</si>
  <si>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</si>
  <si>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</si>
  <si>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</si>
  <si>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</si>
  <si>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</si>
  <si>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</si>
  <si>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</si>
  <si>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</si>
  <si>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</si>
  <si>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</si>
  <si>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</si>
  <si>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</si>
  <si>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</si>
  <si>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</si>
  <si>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</si>
  <si>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</si>
  <si>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</si>
  <si>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</si>
  <si>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</si>
  <si>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</si>
  <si>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</si>
  <si>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</si>
  <si>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</si>
  <si>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</si>
  <si>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</si>
  <si>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</si>
  <si>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</si>
  <si>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</si>
  <si>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</si>
  <si>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</si>
  <si>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</si>
  <si>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</si>
  <si>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</si>
  <si>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</si>
  <si>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</si>
  <si>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</si>
  <si>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</si>
  <si>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</si>
  <si>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</si>
  <si>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</si>
  <si>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</si>
  <si>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</si>
  <si>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</si>
  <si>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</si>
  <si>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</si>
  <si>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</si>
  <si>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</si>
  <si>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</si>
  <si>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</si>
  <si>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</si>
  <si>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</si>
  <si>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</si>
  <si>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</si>
  <si>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</si>
  <si>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</si>
  <si>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</si>
  <si>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</si>
  <si>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</si>
  <si>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</si>
  <si>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</si>
  <si>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</si>
  <si>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</si>
  <si>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</si>
  <si>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</si>
  <si>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</si>
  <si>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</si>
  <si>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</si>
  <si>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</si>
  <si>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</si>
  <si>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</si>
  <si>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</si>
  <si>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</si>
  <si>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</si>
  <si>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</si>
  <si>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</si>
  <si>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</si>
  <si>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</si>
  <si>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</si>
  <si>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</si>
  <si>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</si>
  <si>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</si>
  <si>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</si>
  <si>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</si>
  <si>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</si>
  <si>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</si>
  <si>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</si>
  <si>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</si>
  <si>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</si>
  <si>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</si>
  <si>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</si>
  <si>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</si>
  <si>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</si>
  <si>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</si>
  <si>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</si>
  <si>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</si>
  <si>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</si>
  <si>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</si>
  <si>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</si>
  <si>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</si>
  <si>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</si>
  <si>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</si>
  <si>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</si>
  <si>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</si>
  <si>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</si>
  <si>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</si>
  <si>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</si>
  <si>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</si>
  <si>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</si>
  <si>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</si>
  <si>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</si>
  <si>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</si>
  <si>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</si>
  <si>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</si>
  <si>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</si>
  <si>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</si>
  <si>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</si>
  <si>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</si>
  <si>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</si>
  <si>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</si>
  <si>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</si>
  <si>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</si>
  <si>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</si>
  <si>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</si>
  <si>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</si>
  <si>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</si>
  <si>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</si>
  <si>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</si>
  <si>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</si>
  <si>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</si>
  <si>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</si>
  <si>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</si>
  <si>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</si>
  <si>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</si>
  <si>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</si>
  <si>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</si>
  <si>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</si>
  <si>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</si>
  <si>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</si>
  <si>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</si>
  <si>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</si>
  <si>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</si>
  <si>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</si>
  <si>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</si>
  <si>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</si>
  <si>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</si>
  <si>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</si>
  <si>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</si>
  <si>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</si>
  <si>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</si>
  <si>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</si>
  <si>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</si>
  <si>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</si>
  <si>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</si>
  <si>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</si>
  <si>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</si>
  <si>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</si>
  <si>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</si>
  <si>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</si>
  <si>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</si>
  <si>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</si>
  <si>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</si>
  <si>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</si>
  <si>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</si>
  <si>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</si>
  <si>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</si>
  <si>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</si>
  <si>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</si>
  <si>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</si>
  <si>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</si>
  <si>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</si>
  <si>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</si>
  <si>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</si>
  <si>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</si>
  <si>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</si>
  <si>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</si>
  <si>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</si>
  <si>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</si>
  <si>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</si>
  <si>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</si>
  <si>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</si>
  <si>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</si>
  <si>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</si>
  <si>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</si>
  <si>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</si>
  <si>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</si>
  <si>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</si>
  <si>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</si>
  <si>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</si>
  <si>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</si>
  <si>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</si>
  <si>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</si>
  <si>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</si>
  <si>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</si>
  <si>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</si>
  <si>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</si>
  <si>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</si>
  <si>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</si>
  <si>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</si>
  <si>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</si>
  <si>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</si>
  <si>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</si>
  <si>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</si>
  <si>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</si>
  <si>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</si>
  <si>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</si>
  <si>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</si>
  <si>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</si>
  <si>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</si>
  <si>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</si>
  <si>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</si>
  <si>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</si>
  <si>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</si>
  <si>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</si>
  <si>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</si>
  <si>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</si>
  <si>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</si>
  <si>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</si>
  <si>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</si>
  <si>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</si>
  <si>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</si>
  <si>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</si>
  <si>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</si>
  <si>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</si>
  <si>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</si>
  <si>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</si>
  <si>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</si>
  <si>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</si>
  <si>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</si>
  <si>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</si>
  <si>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</si>
  <si>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</si>
  <si>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</si>
  <si>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</si>
  <si>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</si>
  <si>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</si>
  <si>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</si>
  <si>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</si>
  <si>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</si>
  <si>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</si>
  <si>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</si>
  <si>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</si>
  <si>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</si>
  <si>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</si>
  <si>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</si>
  <si>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</si>
  <si>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</si>
  <si>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</si>
  <si>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</si>
  <si>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</si>
  <si>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</si>
  <si>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</si>
  <si>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</si>
  <si>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</si>
  <si>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</si>
  <si>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</si>
  <si>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</si>
  <si>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</si>
  <si>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</si>
  <si>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</si>
  <si>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</si>
  <si>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</si>
  <si>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</si>
  <si>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</si>
  <si>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</si>
  <si>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</si>
  <si>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</si>
  <si>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</si>
  <si>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</si>
  <si>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</si>
  <si>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</si>
  <si>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</si>
  <si>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</si>
  <si>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</si>
  <si>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</si>
  <si>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</si>
  <si>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</si>
  <si>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</si>
  <si>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</si>
  <si>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</si>
  <si>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</si>
  <si>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</si>
  <si>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</si>
  <si>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</si>
  <si>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</si>
  <si>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</si>
  <si>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</si>
  <si>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</si>
  <si>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</si>
  <si>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</si>
  <si>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</si>
  <si>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</si>
  <si>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</si>
  <si>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</si>
  <si>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</si>
  <si>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</si>
  <si>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</si>
  <si>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</si>
  <si>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</si>
  <si>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</si>
  <si>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</si>
  <si>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</si>
  <si>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</si>
  <si>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</si>
  <si>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</si>
  <si>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</si>
  <si>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</si>
  <si>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</si>
  <si>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</si>
  <si>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</si>
  <si>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</si>
  <si>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</si>
  <si>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</si>
  <si>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</si>
  <si>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</si>
  <si>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</si>
  <si>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</si>
  <si>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</si>
  <si>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</si>
  <si>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</si>
  <si>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</si>
  <si>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</si>
  <si>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</si>
  <si>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</si>
  <si>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</si>
  <si>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</si>
  <si>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</si>
  <si>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</si>
  <si>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</si>
  <si>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</si>
  <si>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</si>
  <si>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</si>
  <si>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</si>
  <si>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</si>
  <si>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</si>
  <si>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</si>
  <si>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</si>
  <si>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</si>
  <si>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</si>
  <si>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</si>
  <si>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</si>
  <si>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</si>
  <si>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</si>
  <si>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</si>
  <si>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</si>
  <si>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</si>
  <si>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</si>
  <si>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</si>
  <si>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</si>
  <si>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</si>
  <si>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</si>
  <si>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</si>
  <si>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</si>
  <si>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</si>
  <si>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</si>
  <si>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</si>
  <si>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</si>
  <si>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</si>
  <si>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</si>
  <si>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</si>
  <si>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</si>
  <si>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</si>
  <si>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</si>
  <si>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</si>
  <si>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</si>
  <si>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</si>
  <si>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</si>
  <si>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</si>
  <si>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</si>
  <si>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</si>
  <si>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</si>
  <si>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</si>
  <si>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</si>
  <si>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</si>
  <si>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</si>
  <si>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</si>
  <si>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</si>
  <si>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</si>
  <si>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</si>
  <si>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</si>
  <si>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</si>
  <si>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</si>
  <si>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</si>
  <si>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</si>
  <si>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</si>
  <si>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</si>
  <si>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</si>
  <si>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</si>
  <si>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</si>
  <si>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</si>
  <si>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</si>
  <si>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</si>
  <si>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</si>
  <si>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</si>
  <si>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</si>
  <si>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</si>
  <si>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</si>
  <si>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</si>
  <si>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</si>
  <si>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</si>
  <si>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</si>
  <si>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</si>
  <si>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</si>
  <si>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</si>
  <si>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</si>
  <si>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</si>
  <si>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</si>
  <si>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</si>
  <si>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</si>
  <si>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</si>
  <si>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</si>
  <si>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</si>
  <si>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</si>
  <si>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</si>
  <si>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</si>
  <si>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</si>
  <si>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</si>
  <si>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</si>
  <si>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</si>
  <si>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</si>
  <si>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</si>
  <si>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</si>
  <si>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</si>
  <si>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</si>
  <si>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</si>
  <si>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</si>
  <si>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</si>
  <si>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</si>
  <si>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</si>
  <si>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</si>
  <si>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</si>
  <si>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</si>
  <si>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</si>
  <si>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</si>
  <si>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</si>
  <si>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</si>
  <si>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</si>
  <si>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</si>
  <si>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</si>
  <si>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</si>
  <si>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</si>
  <si>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</si>
  <si>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</si>
  <si>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</si>
  <si>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</si>
  <si>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</si>
  <si>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</si>
  <si>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</si>
  <si>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</si>
  <si>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</si>
  <si>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</si>
  <si>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</si>
  <si>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</si>
  <si>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</si>
  <si>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</si>
  <si>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</si>
  <si>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</si>
  <si>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</si>
  <si>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</si>
  <si>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</si>
  <si>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</si>
  <si>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</si>
  <si>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</si>
  <si>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</si>
  <si>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</si>
  <si>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</si>
  <si>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</si>
  <si>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</si>
  <si>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</si>
  <si>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</si>
  <si>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</si>
  <si>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</si>
  <si>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</si>
  <si>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</si>
  <si>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</si>
  <si>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</si>
  <si>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</si>
  <si>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</si>
  <si>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</si>
  <si>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</si>
  <si>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</si>
  <si>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</si>
  <si>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</si>
  <si>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</si>
  <si>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</si>
  <si>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</si>
  <si>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</si>
  <si>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</si>
  <si>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</si>
  <si>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</si>
  <si>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</si>
  <si>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</si>
  <si>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</si>
  <si>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</si>
  <si>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</si>
  <si>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</si>
  <si>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</si>
  <si>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</si>
  <si>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</si>
  <si>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</si>
  <si>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</si>
  <si>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</si>
  <si>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</si>
  <si>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</si>
  <si>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</si>
  <si>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</si>
  <si>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</si>
  <si>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</si>
  <si>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</si>
  <si>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</si>
  <si>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</si>
  <si>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</si>
  <si>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</si>
  <si>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</si>
  <si>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</si>
  <si>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</si>
  <si>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</si>
  <si>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</si>
  <si>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</si>
  <si>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</si>
  <si>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</si>
  <si>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</si>
  <si>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</si>
  <si>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</si>
  <si>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</si>
  <si>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</si>
  <si>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</si>
  <si>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</si>
  <si>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</si>
  <si>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</si>
  <si>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</si>
  <si>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</si>
  <si>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</si>
  <si>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</si>
  <si>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</si>
  <si>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</si>
  <si>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</si>
  <si>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</si>
  <si>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</si>
  <si>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</si>
  <si>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</si>
  <si>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</si>
  <si>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</si>
  <si>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</si>
  <si>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</si>
  <si>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</si>
  <si>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</si>
  <si>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</si>
  <si>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</si>
  <si>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</si>
  <si>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</si>
  <si>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</si>
  <si>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</si>
  <si>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</si>
  <si>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</si>
  <si>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</si>
  <si>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</si>
  <si>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</si>
  <si>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</si>
  <si>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</si>
  <si>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</si>
  <si>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</si>
  <si>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</si>
  <si>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</si>
  <si>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</si>
  <si>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</si>
  <si>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</si>
  <si>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</si>
  <si>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</si>
  <si>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</si>
  <si>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</si>
  <si>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</si>
  <si>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</si>
  <si>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</si>
  <si>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</si>
  <si>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</si>
  <si>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</si>
  <si>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</si>
  <si>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</si>
  <si>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</si>
  <si>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</si>
  <si>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</si>
  <si>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</si>
  <si>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</si>
  <si>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</si>
  <si>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</si>
  <si>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</si>
  <si>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</si>
  <si>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</si>
  <si>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</si>
  <si>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</si>
  <si>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</si>
  <si>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</si>
  <si>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</si>
  <si>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</si>
  <si>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</si>
  <si>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</si>
  <si>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</si>
  <si>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</si>
  <si>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</si>
  <si>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</si>
  <si>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</si>
  <si>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</si>
  <si>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</si>
  <si>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</si>
  <si>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</si>
  <si>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</si>
  <si>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</si>
  <si>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</si>
  <si>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</si>
  <si>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</si>
  <si>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</si>
  <si>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</si>
  <si>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</si>
  <si>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</si>
  <si>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</si>
  <si>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</si>
  <si>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</si>
  <si>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</si>
  <si>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</si>
  <si>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</si>
  <si>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</si>
  <si>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</si>
  <si>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</si>
  <si>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</si>
  <si>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</si>
  <si>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</si>
  <si>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</si>
  <si>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</si>
  <si>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</si>
  <si>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</si>
  <si>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</si>
  <si>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</si>
  <si>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</si>
  <si>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</si>
  <si>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</si>
  <si>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</si>
  <si>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</si>
  <si>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</si>
  <si>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</si>
  <si>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</si>
  <si>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</si>
  <si>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</si>
  <si>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</si>
  <si>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</si>
  <si>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</si>
  <si>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</si>
  <si>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</si>
  <si>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</si>
  <si>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</si>
  <si>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</si>
  <si>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</si>
  <si>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</si>
  <si>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</si>
  <si>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</si>
  <si>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</si>
  <si>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</si>
  <si>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</si>
  <si>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</si>
  <si>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</si>
  <si>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</si>
  <si>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</si>
  <si>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</si>
  <si>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</si>
  <si>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</si>
  <si>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</si>
  <si>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</si>
  <si>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</si>
  <si>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</si>
  <si>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</si>
  <si>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</si>
  <si>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</si>
  <si>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</si>
  <si>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</si>
  <si>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</si>
  <si>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</si>
  <si>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</si>
  <si>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</si>
  <si>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</si>
  <si>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</si>
  <si>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</si>
  <si>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</si>
  <si>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</si>
  <si>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</si>
  <si>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</si>
  <si>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</si>
  <si>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</si>
  <si>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</si>
  <si>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</si>
  <si>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</si>
  <si>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</si>
  <si>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</si>
  <si>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</si>
  <si>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</si>
  <si>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</si>
  <si>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</si>
  <si>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</si>
  <si>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</si>
  <si>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</si>
  <si>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</si>
  <si>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</si>
  <si>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</si>
  <si>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</si>
  <si>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</si>
  <si>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</si>
  <si>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</si>
  <si>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</si>
  <si>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</si>
  <si>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</si>
  <si>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</si>
  <si>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</si>
  <si>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</si>
  <si>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</si>
  <si>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</si>
  <si>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</si>
  <si>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</si>
  <si>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</si>
  <si>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</si>
  <si>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</si>
  <si>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</si>
  <si>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</si>
  <si>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</si>
  <si>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</si>
  <si>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</si>
  <si>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</si>
  <si>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</si>
  <si>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</si>
  <si>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</si>
  <si>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</si>
  <si>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</si>
  <si>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</si>
  <si>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</si>
  <si>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</si>
  <si>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</si>
  <si>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</si>
  <si>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</si>
  <si>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</si>
  <si>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</si>
  <si>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</si>
  <si>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</si>
  <si>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</si>
  <si>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</si>
  <si>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</si>
  <si>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</si>
  <si>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</si>
  <si>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</si>
  <si>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</si>
  <si>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</si>
  <si>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</si>
  <si>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</si>
  <si>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</si>
  <si>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</si>
  <si>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</si>
  <si>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</si>
  <si>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</si>
  <si>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</si>
  <si>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</si>
  <si>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</si>
  <si>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</si>
  <si>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</si>
  <si>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</si>
  <si>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</si>
  <si>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</si>
  <si>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</si>
  <si>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</si>
  <si>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</si>
  <si>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</si>
  <si>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</si>
  <si>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</si>
  <si>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</si>
  <si>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</si>
  <si>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</si>
  <si>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</si>
  <si>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</si>
  <si>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</si>
  <si>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</si>
  <si>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</si>
  <si>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</si>
  <si>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</si>
  <si>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</si>
  <si>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</si>
  <si>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</si>
  <si>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</si>
  <si>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</si>
  <si>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</si>
  <si>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</si>
  <si>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</si>
  <si>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</si>
  <si>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</si>
  <si>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</si>
  <si>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</si>
  <si>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</si>
  <si>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</si>
  <si>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</si>
  <si>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</si>
  <si>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</si>
  <si>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</si>
  <si>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</si>
  <si>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</si>
  <si>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</si>
  <si>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</si>
  <si>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</si>
  <si>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</si>
  <si>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</si>
  <si>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</si>
  <si>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</si>
  <si>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</si>
  <si>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</si>
  <si>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</si>
  <si>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</si>
  <si>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</si>
  <si>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</si>
  <si>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</si>
  <si>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</si>
  <si>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</si>
  <si>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</si>
  <si>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</si>
  <si>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</si>
  <si>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</si>
  <si>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</si>
  <si>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</si>
  <si>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</si>
  <si>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</si>
  <si>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</si>
  <si>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</si>
  <si>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</si>
  <si>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</si>
  <si>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</si>
  <si>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</si>
  <si>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</si>
  <si>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</si>
  <si>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</si>
  <si>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</si>
  <si>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</si>
  <si>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</si>
  <si>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</si>
  <si>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</si>
  <si>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</si>
  <si>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</si>
  <si>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</si>
  <si>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</si>
  <si>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</si>
  <si>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</si>
  <si>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</si>
  <si>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</si>
  <si>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</si>
  <si>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</si>
  <si>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</si>
  <si>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</si>
  <si>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</si>
  <si>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</si>
  <si>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</si>
  <si>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</si>
  <si>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</si>
  <si>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</si>
  <si>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</si>
  <si>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</si>
  <si>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</si>
  <si>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</si>
  <si>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</si>
  <si>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</si>
  <si>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</si>
  <si>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</si>
  <si>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</si>
  <si>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</si>
  <si>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</si>
  <si>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</si>
  <si>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</si>
  <si>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</si>
  <si>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</si>
  <si>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</si>
  <si>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</si>
  <si>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</si>
  <si>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</si>
  <si>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</si>
  <si>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</si>
  <si>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</si>
  <si>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</si>
  <si>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</si>
  <si>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</si>
  <si>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</si>
  <si>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</si>
  <si>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</si>
  <si>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</si>
  <si>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</si>
  <si>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</si>
  <si>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</si>
  <si>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</si>
  <si>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</si>
  <si>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</si>
  <si>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</si>
  <si>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</si>
  <si>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</si>
  <si>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</si>
  <si>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</si>
  <si>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</si>
  <si>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</si>
  <si>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</si>
  <si>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</si>
  <si>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</si>
  <si>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</si>
  <si>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</si>
  <si>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</si>
  <si>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</si>
  <si>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</si>
  <si>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</si>
  <si>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</si>
  <si>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</si>
  <si>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</si>
  <si>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</si>
  <si>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</si>
  <si>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</si>
  <si>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</si>
  <si>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</si>
  <si>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</si>
  <si>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</si>
  <si>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</si>
  <si>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</si>
  <si>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</si>
  <si>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</si>
  <si>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</si>
  <si>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</si>
  <si>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</si>
  <si>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</si>
  <si>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</si>
  <si>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</si>
  <si>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</si>
  <si>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</si>
  <si>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</si>
  <si>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</si>
  <si>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</si>
  <si>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</si>
  <si>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</si>
  <si>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</si>
  <si>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</si>
  <si>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</si>
  <si>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</si>
  <si>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</si>
  <si>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</si>
  <si>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</si>
  <si>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</si>
  <si>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</si>
  <si>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</si>
  <si>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</si>
  <si>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</si>
  <si>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</si>
  <si>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</si>
  <si>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</si>
  <si>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</si>
  <si>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</si>
  <si>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</si>
  <si>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</si>
  <si>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</si>
  <si>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</si>
  <si>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</si>
  <si>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</si>
  <si>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</si>
  <si>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</si>
  <si>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</si>
  <si>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</si>
  <si>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</si>
  <si>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</si>
  <si>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</si>
  <si>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</si>
  <si>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</si>
  <si>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</si>
  <si>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</si>
  <si>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</si>
  <si>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</si>
  <si>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</si>
  <si>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</si>
  <si>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</si>
  <si>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</si>
  <si>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</si>
  <si>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</si>
  <si>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</si>
  <si>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</si>
  <si>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</si>
  <si>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</si>
  <si>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</si>
  <si>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</si>
  <si>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</si>
  <si>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</si>
  <si>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</si>
  <si>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</si>
  <si>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</si>
  <si>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</si>
  <si>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</si>
  <si>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</si>
  <si>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</si>
  <si>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</si>
  <si>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</si>
  <si>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</si>
  <si>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</si>
  <si>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</si>
  <si>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</si>
  <si>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</si>
  <si>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</si>
  <si>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</si>
  <si>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</si>
  <si>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</si>
  <si>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</si>
  <si>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</si>
  <si>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</si>
  <si>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</si>
  <si>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</si>
  <si>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</si>
  <si>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</si>
  <si>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</si>
  <si>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</si>
  <si>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</si>
  <si>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</si>
  <si>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</si>
  <si>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</si>
  <si>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</si>
  <si>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</si>
  <si>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</si>
  <si>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</si>
  <si>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</si>
  <si>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</si>
  <si>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</si>
  <si>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</si>
  <si>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</si>
  <si>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</si>
  <si>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</si>
  <si>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</si>
  <si>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</si>
  <si>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</si>
  <si>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</si>
  <si>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</si>
  <si>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</si>
  <si>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</si>
  <si>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</si>
  <si>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</si>
  <si>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</si>
  <si>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</si>
  <si>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</si>
  <si>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</si>
  <si>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</si>
  <si>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</si>
  <si>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</si>
  <si>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</si>
  <si>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</si>
  <si>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</si>
  <si>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</si>
  <si>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</si>
  <si>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</si>
  <si>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</si>
  <si>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</si>
  <si>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</si>
  <si>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</si>
  <si>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</si>
  <si>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</si>
  <si>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</si>
  <si>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</si>
  <si>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</si>
  <si>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</si>
  <si>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</si>
  <si>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</si>
  <si>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</si>
  <si>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</si>
  <si>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</si>
  <si>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</si>
  <si>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</si>
  <si>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</si>
  <si>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</si>
  <si>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</si>
  <si>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</si>
  <si>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</si>
  <si>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</si>
  <si>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</si>
  <si>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</si>
  <si>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</si>
  <si>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</si>
  <si>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</si>
  <si>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</si>
  <si>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</si>
  <si>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</si>
  <si>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</si>
  <si>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</si>
  <si>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</si>
  <si>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</si>
  <si>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</si>
  <si>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</si>
  <si>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</si>
  <si>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</si>
  <si>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</si>
  <si>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</si>
  <si>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</si>
  <si>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</si>
  <si>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</si>
  <si>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</si>
  <si>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</si>
  <si>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</si>
  <si>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</si>
  <si>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</si>
  <si>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</si>
  <si>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</si>
  <si>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</si>
  <si>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</si>
  <si>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</si>
  <si>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</si>
  <si>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</si>
  <si>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</si>
  <si>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</si>
  <si>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</si>
  <si>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</si>
  <si>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</si>
  <si>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</si>
  <si>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</si>
  <si>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</si>
  <si>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</si>
  <si>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</si>
  <si>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</si>
  <si>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</si>
  <si>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</si>
  <si>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</si>
  <si>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</si>
  <si>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</si>
  <si>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</si>
  <si>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</si>
  <si>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</si>
  <si>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</si>
  <si>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</si>
  <si>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</si>
  <si>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</si>
  <si>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</si>
  <si>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</si>
  <si>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</si>
  <si>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</si>
  <si>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</si>
  <si>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</si>
  <si>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</si>
  <si>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</si>
  <si>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</si>
  <si>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</si>
  <si>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</si>
  <si>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</si>
  <si>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</si>
  <si>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</si>
  <si>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</si>
  <si>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</si>
  <si>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</si>
  <si>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</si>
  <si>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</si>
  <si>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</si>
  <si>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</si>
  <si>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</si>
  <si>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</si>
  <si>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</si>
  <si>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</si>
  <si>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</si>
  <si>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</si>
  <si>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</si>
  <si>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</si>
  <si>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</si>
  <si>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</si>
  <si>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</si>
  <si>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</si>
  <si>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</si>
  <si>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</si>
  <si>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</si>
  <si>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</si>
  <si>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</si>
  <si>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</si>
  <si>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</si>
  <si>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</si>
  <si>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</si>
  <si>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</si>
  <si>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</si>
  <si>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</si>
  <si>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</si>
  <si>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</si>
  <si>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</si>
  <si>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</si>
  <si>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</si>
  <si>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</si>
  <si>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</si>
  <si>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</si>
  <si>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</si>
  <si>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</si>
  <si>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</si>
  <si>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</si>
  <si>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</si>
  <si>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</si>
  <si>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</si>
  <si>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</si>
  <si>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</si>
  <si>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</si>
  <si>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</si>
  <si>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</si>
  <si>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</si>
  <si>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</si>
  <si>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</si>
  <si>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</si>
  <si>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</si>
  <si>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</si>
  <si>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</si>
  <si>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</si>
  <si>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</si>
  <si>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</si>
  <si>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</si>
  <si>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</si>
  <si>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</si>
  <si>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</si>
  <si>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</si>
  <si>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</si>
  <si>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</si>
  <si>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</si>
  <si>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</si>
  <si>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</si>
  <si>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</si>
  <si>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</si>
  <si>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</si>
  <si>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</si>
  <si>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</si>
  <si>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</si>
  <si>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</si>
  <si>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</si>
  <si>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</si>
  <si>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</si>
  <si>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</si>
  <si>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</si>
  <si>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</si>
  <si>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</si>
  <si>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</si>
  <si>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</si>
  <si>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</si>
  <si>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</si>
  <si>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</si>
  <si>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</si>
  <si>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</si>
  <si>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</si>
  <si>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</si>
  <si>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</si>
  <si>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</si>
  <si>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</si>
  <si>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</si>
  <si>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</si>
  <si>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</si>
  <si>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</si>
  <si>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</si>
  <si>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</si>
  <si>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</si>
  <si>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</si>
  <si>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</si>
  <si>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</si>
  <si>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</si>
  <si>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</si>
  <si>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</si>
  <si>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</si>
  <si>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</si>
  <si>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</si>
  <si>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</si>
  <si>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</si>
  <si>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</si>
  <si>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</si>
  <si>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</si>
  <si>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</si>
  <si>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</si>
  <si>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</si>
  <si>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</si>
  <si>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</si>
  <si>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</si>
  <si>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</si>
  <si>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</si>
  <si>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</si>
  <si>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</si>
  <si>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</si>
  <si>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</si>
  <si>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</si>
  <si>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</si>
  <si>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</si>
  <si>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</si>
  <si>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</si>
  <si>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</si>
  <si>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</si>
  <si>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</si>
  <si>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</si>
  <si>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</si>
  <si>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</si>
  <si>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</si>
  <si>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</si>
  <si>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</si>
  <si>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</si>
  <si>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</si>
  <si>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</si>
  <si>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</si>
  <si>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</si>
  <si>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</si>
  <si>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</si>
  <si>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</si>
  <si>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</si>
  <si>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</si>
  <si>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</si>
  <si>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</si>
  <si>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</si>
  <si>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</si>
  <si>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</si>
  <si>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</si>
  <si>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</si>
  <si>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</si>
  <si>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</si>
  <si>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</si>
  <si>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</si>
  <si>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</si>
  <si>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</si>
  <si>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</si>
  <si>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</si>
  <si>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</si>
  <si>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</si>
  <si>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</si>
  <si>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</si>
  <si>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</si>
  <si>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</si>
  <si>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</si>
  <si>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</si>
  <si>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</si>
  <si>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</si>
  <si>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</si>
  <si>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</si>
  <si>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</si>
  <si>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</si>
  <si>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</si>
  <si>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</si>
  <si>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</si>
  <si>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</si>
  <si>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</si>
  <si>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</si>
  <si>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</si>
  <si>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</si>
  <si>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</si>
  <si>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</si>
  <si>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</si>
  <si>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</si>
  <si>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</si>
  <si>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</si>
  <si>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</si>
  <si>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</si>
  <si>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</si>
  <si>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</si>
  <si>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</si>
  <si>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</si>
  <si>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</si>
  <si>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</si>
  <si>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</si>
  <si>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</si>
  <si>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</si>
  <si>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</si>
  <si>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</si>
  <si>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</si>
  <si>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</si>
  <si>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</si>
  <si>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</si>
  <si>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</si>
  <si>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</si>
  <si>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</si>
  <si>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</si>
  <si>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</si>
  <si>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</si>
  <si>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</si>
  <si>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</si>
  <si>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</si>
  <si>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</si>
  <si>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</si>
  <si>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</si>
  <si>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</si>
  <si>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</si>
  <si>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</si>
  <si>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</si>
  <si>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</si>
  <si>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</si>
  <si>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</si>
  <si>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</si>
  <si>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</si>
  <si>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</si>
  <si>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</si>
  <si>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</si>
  <si>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</si>
  <si>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</si>
  <si>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</si>
  <si>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</si>
  <si>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</si>
  <si>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</si>
  <si>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</si>
  <si>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</si>
  <si>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</si>
  <si>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</si>
  <si>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</si>
  <si>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</si>
  <si>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</si>
  <si>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</si>
  <si>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</si>
  <si>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</si>
  <si>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</si>
  <si>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</si>
  <si>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</si>
  <si>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</si>
  <si>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</si>
  <si>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</si>
  <si>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</si>
  <si>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</si>
  <si>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</si>
  <si>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</si>
  <si>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</si>
  <si>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</si>
  <si>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</si>
  <si>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</si>
  <si>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</si>
  <si>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</si>
  <si>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</si>
  <si>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</si>
  <si>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</si>
  <si>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</si>
  <si>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</si>
  <si>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</si>
  <si>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</si>
  <si>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</si>
  <si>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</si>
  <si>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</si>
  <si>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</si>
  <si>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</si>
  <si>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</si>
  <si>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</si>
  <si>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</si>
  <si>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</si>
  <si>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</si>
  <si>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</si>
  <si>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</si>
  <si>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</si>
  <si>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</si>
  <si>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</si>
  <si>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</si>
  <si>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</si>
  <si>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</si>
  <si>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</si>
  <si>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</si>
  <si>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</si>
  <si>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</si>
  <si>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</si>
  <si>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</si>
  <si>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</si>
  <si>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</si>
  <si>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</si>
  <si>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</si>
  <si>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</si>
  <si>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</si>
  <si>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</si>
  <si>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</si>
  <si>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</si>
  <si>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</si>
  <si>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</si>
  <si>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</si>
  <si>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</si>
  <si>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</si>
  <si>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</si>
  <si>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</si>
  <si>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</si>
  <si>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</si>
  <si>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</si>
  <si>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</si>
  <si>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</si>
  <si>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</si>
  <si>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</si>
  <si>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</si>
  <si>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</si>
  <si>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</si>
  <si>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</si>
  <si>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</si>
  <si>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</si>
  <si>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</si>
  <si>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</si>
  <si>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</si>
  <si>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</si>
  <si>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</si>
  <si>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</si>
  <si>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</si>
  <si>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</si>
  <si>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</si>
  <si>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</si>
  <si>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</si>
  <si>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</si>
  <si>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</si>
  <si>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</si>
  <si>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</si>
  <si>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</si>
  <si>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</si>
  <si>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</si>
  <si>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</si>
  <si>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</si>
  <si>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</si>
  <si>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</si>
  <si>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</si>
  <si>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</si>
  <si>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</si>
  <si>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</si>
  <si>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</si>
  <si>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</si>
  <si>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</si>
  <si>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</si>
  <si>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</si>
  <si>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</si>
  <si>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</si>
  <si>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</si>
  <si>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</si>
  <si>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</si>
  <si>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</si>
  <si>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</si>
  <si>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</si>
  <si>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</si>
  <si>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</si>
  <si>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</si>
  <si>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</si>
  <si>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</si>
  <si>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</si>
  <si>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</si>
  <si>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</si>
  <si>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</si>
  <si>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</si>
  <si>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</si>
  <si>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</si>
  <si>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</si>
  <si>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</si>
  <si>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</si>
  <si>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</si>
  <si>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</si>
  <si>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</si>
  <si>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</si>
  <si>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</si>
  <si>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</si>
  <si>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</si>
  <si>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</si>
  <si>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</si>
  <si>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</si>
  <si>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</si>
  <si>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</si>
  <si>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</si>
  <si>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</si>
  <si>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</si>
  <si>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</si>
  <si>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</si>
  <si>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</si>
  <si>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</si>
  <si>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</si>
  <si>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</si>
  <si>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</si>
  <si>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</si>
  <si>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</si>
  <si>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</si>
  <si>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</si>
  <si>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</si>
  <si>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</si>
  <si>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</si>
  <si>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</si>
  <si>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</si>
  <si>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</si>
  <si>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</si>
  <si>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</si>
  <si>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</si>
  <si>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</si>
  <si>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</si>
  <si>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</si>
  <si>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</si>
  <si>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</si>
  <si>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</si>
  <si>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</si>
  <si>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</si>
  <si>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</si>
  <si>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</si>
  <si>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</si>
  <si>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</si>
  <si>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</si>
  <si>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</si>
  <si>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</si>
  <si>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</si>
  <si>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</si>
  <si>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</si>
  <si>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</si>
  <si>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</si>
  <si>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</si>
  <si>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</si>
  <si>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</si>
  <si>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</si>
  <si>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</si>
  <si>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</si>
  <si>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</si>
  <si>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</si>
  <si>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</si>
  <si>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</si>
  <si>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</si>
  <si>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</si>
  <si>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</si>
  <si>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</si>
  <si>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</si>
  <si>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</si>
  <si>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</si>
  <si>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</si>
  <si>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</si>
  <si>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</si>
  <si>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</si>
  <si>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</si>
  <si>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</si>
  <si>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</si>
  <si>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</si>
  <si>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</si>
  <si>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</si>
  <si>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</si>
  <si>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</si>
  <si>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</si>
  <si>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</si>
  <si>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</si>
  <si>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</si>
  <si>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</si>
  <si>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</si>
  <si>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</si>
  <si>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</si>
  <si>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</si>
  <si>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</si>
  <si>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</si>
  <si>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</si>
  <si>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</si>
  <si>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</si>
  <si>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</si>
  <si>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</si>
  <si>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</si>
  <si>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</si>
  <si>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</si>
  <si>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</si>
  <si>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</si>
  <si>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</si>
  <si>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</si>
  <si>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</si>
  <si>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</si>
  <si>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</si>
  <si>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</si>
  <si>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</si>
  <si>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</si>
  <si>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</si>
  <si>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</si>
  <si>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</si>
  <si>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</si>
  <si>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</si>
  <si>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</si>
  <si>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</si>
  <si>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</si>
  <si>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</si>
  <si>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</si>
  <si>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</si>
  <si>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</si>
  <si>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</si>
  <si>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</si>
  <si>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</si>
  <si>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</si>
  <si>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</si>
  <si>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</si>
  <si>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</si>
  <si>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</si>
  <si>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</si>
  <si>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</si>
  <si>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</si>
  <si>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</si>
  <si>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</si>
  <si>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</si>
  <si>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</si>
  <si>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</si>
  <si>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</si>
  <si>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</si>
  <si>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</si>
  <si>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</si>
  <si>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</si>
  <si>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</si>
  <si>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</si>
  <si>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</si>
  <si>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</si>
  <si>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</si>
  <si>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</si>
  <si>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</si>
  <si>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</si>
  <si>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</si>
  <si>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</si>
  <si>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</si>
  <si>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</si>
  <si>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</si>
  <si>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</si>
  <si>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</si>
  <si>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</si>
  <si>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</si>
  <si>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</si>
  <si>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</si>
  <si>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</si>
  <si>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</si>
  <si>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</si>
  <si>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</si>
  <si>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</si>
  <si>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</si>
  <si>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</si>
  <si>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</si>
  <si>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</si>
  <si>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</si>
  <si>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</si>
  <si>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</si>
  <si>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</si>
  <si>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</si>
  <si>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</si>
  <si>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</si>
  <si>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</si>
  <si>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</si>
  <si>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</si>
  <si>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</si>
  <si>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</si>
  <si>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</si>
  <si>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</si>
  <si>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</si>
  <si>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</si>
  <si>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</si>
  <si>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</si>
  <si>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</si>
  <si>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</si>
  <si>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</si>
  <si>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</si>
  <si>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</si>
  <si>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</si>
  <si>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</si>
  <si>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</si>
  <si>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</si>
  <si>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</si>
  <si>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</si>
  <si>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</si>
  <si>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</si>
  <si>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</si>
  <si>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</si>
  <si>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</si>
  <si>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</si>
  <si>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</si>
  <si>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</si>
  <si>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</si>
  <si>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</si>
  <si>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</si>
  <si>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</si>
  <si>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</si>
  <si>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</si>
  <si>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</si>
  <si>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</si>
  <si>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</si>
  <si>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</si>
  <si>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</si>
  <si>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</si>
  <si>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</si>
  <si>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</si>
  <si>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</si>
  <si>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</si>
  <si>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</si>
  <si>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</si>
  <si>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</si>
  <si>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</si>
  <si>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</si>
  <si>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</si>
  <si>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</si>
  <si>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</si>
  <si>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</si>
  <si>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</si>
  <si>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</si>
  <si>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</si>
  <si>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</si>
  <si>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</si>
  <si>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</si>
  <si>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</si>
  <si>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</si>
  <si>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</si>
  <si>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</si>
  <si>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</si>
  <si>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</si>
  <si>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</si>
  <si>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</si>
  <si>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</si>
  <si>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</si>
  <si>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</si>
  <si>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</si>
  <si>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</si>
  <si>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</si>
  <si>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</si>
  <si>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</si>
  <si>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</si>
  <si>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</si>
  <si>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</si>
  <si>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</si>
  <si>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</si>
  <si>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</si>
  <si>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</si>
  <si>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</si>
  <si>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</si>
  <si>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</si>
  <si>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</si>
  <si>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</si>
  <si>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</si>
  <si>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</si>
  <si>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</si>
  <si>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</si>
  <si>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</si>
  <si>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</si>
  <si>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</si>
  <si>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</si>
  <si>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</si>
  <si>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</si>
  <si>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</si>
  <si>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</si>
  <si>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</si>
  <si>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</si>
  <si>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</si>
  <si>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</si>
  <si>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</si>
  <si>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</si>
  <si>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</si>
  <si>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</si>
  <si>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</si>
  <si>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</si>
  <si>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</si>
  <si>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</si>
  <si>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</si>
  <si>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</si>
  <si>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</si>
  <si>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</si>
  <si>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</si>
  <si>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</si>
  <si>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</si>
  <si>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</si>
  <si>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</si>
  <si>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</si>
  <si>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</si>
  <si>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</si>
  <si>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</si>
  <si>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</si>
  <si>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</si>
  <si>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</si>
  <si>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</si>
  <si>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</si>
  <si>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</si>
  <si>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</si>
  <si>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</si>
  <si>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</si>
  <si>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</si>
  <si>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</si>
  <si>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</si>
  <si>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</si>
  <si>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</si>
  <si>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</si>
  <si>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</si>
  <si>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</si>
  <si>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</si>
  <si>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</si>
  <si>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</si>
  <si>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</si>
  <si>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</si>
  <si>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</si>
  <si>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</si>
  <si>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</si>
  <si>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</si>
  <si>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</si>
  <si>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</si>
  <si>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</si>
  <si>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</si>
  <si>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</si>
  <si>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</si>
  <si>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</si>
  <si>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</si>
  <si>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</si>
  <si>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</si>
  <si>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</si>
  <si>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</si>
  <si>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</si>
  <si>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</si>
  <si>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</si>
  <si>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</si>
  <si>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</si>
  <si>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</si>
  <si>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</si>
  <si>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</si>
  <si>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</si>
  <si>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</si>
  <si>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</si>
  <si>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</si>
  <si>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</si>
  <si>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</si>
  <si>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</si>
  <si>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</si>
  <si>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</si>
  <si>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</si>
  <si>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</si>
  <si>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</si>
  <si>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</si>
  <si>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</si>
  <si>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</si>
  <si>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</si>
  <si>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</si>
  <si>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</si>
  <si>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</si>
  <si>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</si>
  <si>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</si>
  <si>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</si>
  <si>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</si>
  <si>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</si>
  <si>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</si>
  <si>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</si>
  <si>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</si>
  <si>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</si>
  <si>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</si>
  <si>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</si>
  <si>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</si>
  <si>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</si>
  <si>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</si>
  <si>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</si>
  <si>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</si>
  <si>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</si>
  <si>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</si>
  <si>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</si>
  <si>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</si>
  <si>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</si>
  <si>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</si>
  <si>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</si>
  <si>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</si>
  <si>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</si>
  <si>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</si>
  <si>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</si>
  <si>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</si>
  <si>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</si>
  <si>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</si>
  <si>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</si>
  <si>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</si>
  <si>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</si>
  <si>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</si>
  <si>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</si>
  <si>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</si>
  <si>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</si>
  <si>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</si>
  <si>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</si>
  <si>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</si>
  <si>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</si>
  <si>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</si>
  <si>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</si>
  <si>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</si>
  <si>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</si>
  <si>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</si>
  <si>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</si>
  <si>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</si>
  <si>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</si>
  <si>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</si>
  <si>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</si>
  <si>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</si>
  <si>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</si>
  <si>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</si>
  <si>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</si>
  <si>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</si>
  <si>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</si>
  <si>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</si>
  <si>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</si>
  <si>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</si>
  <si>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</si>
  <si>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</si>
  <si>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</si>
  <si>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</si>
  <si>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</si>
  <si>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</si>
  <si>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</si>
  <si>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</si>
  <si>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</si>
  <si>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</si>
  <si>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</si>
  <si>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</si>
  <si>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</si>
  <si>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</si>
  <si>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</si>
  <si>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</si>
  <si>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</si>
  <si>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</si>
  <si>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</si>
  <si>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</si>
  <si>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</si>
  <si>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</si>
  <si>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</si>
  <si>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</si>
  <si>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</si>
  <si>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</si>
  <si>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</si>
  <si>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</si>
  <si>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</si>
  <si>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</si>
  <si>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</si>
  <si>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</si>
  <si>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</si>
  <si>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</si>
  <si>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</si>
  <si>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</si>
  <si>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</si>
  <si>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</si>
  <si>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</si>
  <si>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</si>
  <si>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</si>
  <si>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</si>
  <si>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</si>
  <si>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</si>
  <si>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</si>
  <si>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</si>
  <si>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</si>
  <si>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</si>
  <si>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</si>
  <si>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</si>
  <si>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</si>
  <si>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</si>
  <si>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</si>
  <si>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</si>
  <si>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</si>
  <si>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</si>
  <si>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</si>
  <si>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</si>
  <si>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</si>
  <si>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</si>
  <si>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</si>
  <si>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</si>
  <si>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</si>
  <si>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</si>
  <si>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</si>
  <si>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</si>
  <si>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</si>
  <si>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</si>
  <si>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</si>
  <si>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</si>
  <si>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</si>
  <si>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</si>
  <si>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</si>
  <si>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</si>
  <si>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</si>
  <si>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</si>
  <si>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</si>
  <si>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</si>
  <si>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</si>
  <si>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</si>
  <si>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</si>
  <si>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</si>
  <si>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</si>
  <si>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</si>
  <si>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</si>
  <si>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</si>
  <si>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</si>
  <si>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</si>
  <si>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</si>
  <si>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</si>
  <si>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</si>
  <si>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</si>
  <si>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</si>
  <si>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</si>
  <si>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</si>
  <si>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</si>
  <si>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</si>
  <si>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</si>
  <si>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</si>
  <si>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</si>
  <si>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</si>
  <si>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</si>
  <si>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</si>
  <si>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</si>
  <si>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</si>
  <si>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</si>
  <si>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</si>
  <si>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</si>
  <si>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</si>
  <si>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</si>
  <si>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</si>
  <si>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</si>
  <si>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</si>
  <si>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</si>
  <si>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</si>
  <si>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</si>
  <si>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</si>
  <si>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</si>
  <si>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</si>
  <si>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</si>
  <si>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</si>
  <si>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</si>
  <si>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</si>
  <si>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</si>
  <si>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</si>
  <si>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</si>
  <si>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</si>
  <si>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</si>
  <si>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</si>
  <si>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</si>
  <si>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</si>
  <si>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</si>
  <si>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</si>
  <si>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</si>
  <si>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</si>
  <si>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</si>
  <si>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</si>
  <si>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</si>
  <si>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</si>
  <si>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</si>
  <si>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</si>
  <si>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</si>
  <si>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</si>
  <si>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</si>
  <si>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</si>
  <si>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</si>
  <si>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</si>
  <si>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</si>
  <si>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</si>
  <si>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</si>
  <si>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</si>
  <si>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</si>
  <si>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</si>
  <si>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</si>
  <si>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</si>
  <si>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</si>
  <si>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</si>
  <si>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</si>
  <si>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</si>
  <si>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</si>
  <si>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</si>
  <si>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</si>
  <si>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</si>
  <si>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</si>
  <si>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</si>
  <si>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</si>
  <si>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</si>
  <si>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</si>
  <si>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</si>
  <si>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</si>
  <si>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</si>
  <si>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</si>
  <si>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</si>
  <si>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</si>
  <si>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</si>
  <si>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</si>
  <si>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</si>
  <si>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</si>
  <si>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</si>
  <si>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</si>
  <si>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</si>
  <si>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</si>
  <si>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</si>
  <si>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</si>
  <si>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</si>
  <si>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</si>
  <si>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</si>
  <si>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</si>
  <si>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</si>
  <si>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</si>
  <si>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</si>
  <si>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</si>
  <si>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</si>
  <si>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</si>
  <si>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</si>
  <si>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</si>
  <si>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</si>
  <si>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</si>
  <si>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</si>
  <si>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</si>
  <si>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</si>
  <si>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</si>
  <si>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</si>
  <si>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</si>
  <si>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</si>
  <si>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</si>
  <si>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</si>
  <si>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</si>
  <si>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</si>
  <si>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</si>
  <si>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</si>
  <si>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</si>
  <si>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</si>
  <si>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</si>
  <si>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</si>
  <si>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</si>
  <si>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</si>
  <si>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</si>
  <si>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</si>
  <si>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</si>
  <si>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</si>
  <si>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</si>
  <si>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</si>
  <si>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</si>
  <si>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</si>
  <si>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</si>
  <si>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</si>
  <si>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</si>
  <si>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</si>
  <si>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</si>
  <si>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</si>
  <si>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</si>
  <si>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</si>
  <si>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</si>
  <si>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</si>
  <si>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</si>
  <si>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</si>
  <si>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</si>
  <si>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</si>
  <si>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</si>
  <si>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</si>
  <si>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</si>
  <si>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</si>
  <si>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</si>
  <si>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</si>
  <si>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</si>
  <si>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</si>
  <si>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</si>
  <si>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</si>
  <si>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</si>
  <si>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</si>
  <si>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</si>
  <si>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</si>
  <si>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</si>
  <si>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</si>
  <si>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</si>
  <si>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</si>
  <si>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</si>
  <si>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</si>
  <si>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</si>
  <si>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</si>
  <si>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</si>
  <si>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</si>
  <si>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</si>
  <si>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</si>
  <si>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</si>
  <si>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</si>
  <si>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</si>
  <si>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</si>
  <si>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</si>
  <si>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</si>
  <si>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</si>
  <si>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</si>
  <si>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</si>
  <si>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</si>
  <si>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</si>
  <si>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</si>
  <si>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</si>
  <si>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</si>
  <si>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</si>
  <si>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</si>
  <si>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</si>
  <si>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</si>
  <si>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</si>
  <si>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</si>
  <si>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</si>
  <si>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</si>
  <si>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</si>
  <si>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</si>
  <si>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</si>
  <si>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</si>
  <si>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</si>
  <si>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</si>
  <si>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</si>
  <si>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</si>
  <si>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</si>
  <si>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</si>
  <si>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</si>
  <si>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</si>
  <si>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</si>
  <si>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</si>
  <si>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</si>
  <si>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</si>
  <si>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</si>
  <si>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</si>
  <si>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</si>
  <si>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</si>
  <si>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</si>
  <si>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</si>
  <si>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</si>
  <si>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</si>
  <si>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</si>
  <si>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</si>
  <si>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</si>
  <si>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</si>
  <si>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</si>
  <si>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</si>
  <si>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</si>
  <si>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</si>
  <si>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</si>
  <si>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</si>
  <si>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</si>
  <si>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</si>
  <si>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</si>
  <si>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</si>
  <si>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</si>
  <si>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</si>
  <si>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</si>
  <si>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</si>
  <si>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</si>
  <si>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</si>
  <si>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</si>
  <si>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</si>
  <si>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</si>
  <si>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</si>
  <si>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</si>
  <si>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</si>
  <si>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</si>
  <si>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</si>
  <si>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</si>
  <si>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</si>
  <si>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</si>
  <si>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</si>
  <si>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</si>
  <si>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</si>
  <si>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</si>
  <si>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</si>
  <si>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</si>
  <si>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</si>
  <si>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</si>
  <si>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</si>
  <si>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</si>
  <si>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</si>
  <si>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</si>
  <si>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</si>
  <si>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</si>
  <si>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</si>
  <si>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</si>
  <si>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</si>
  <si>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</si>
  <si>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</si>
  <si>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</si>
  <si>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</si>
  <si>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</si>
  <si>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</si>
  <si>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</si>
  <si>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</si>
  <si>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</si>
  <si>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</si>
  <si>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</si>
  <si>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</si>
  <si>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</si>
  <si>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</si>
  <si>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</si>
  <si>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</si>
  <si>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</si>
  <si>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</si>
  <si>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</si>
  <si>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</si>
  <si>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</si>
  <si>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</si>
  <si>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</si>
  <si>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</si>
  <si>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</si>
  <si>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</si>
  <si>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</si>
  <si>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</si>
  <si>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</si>
  <si>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</si>
  <si>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</si>
  <si>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</si>
  <si>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</si>
  <si>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</si>
  <si>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</si>
  <si>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</si>
  <si>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</si>
  <si>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</si>
  <si>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</si>
  <si>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</si>
  <si>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</si>
  <si>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</si>
  <si>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</si>
  <si>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</si>
  <si>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</si>
  <si>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</si>
  <si>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</si>
  <si>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</si>
  <si>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</si>
  <si>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</si>
  <si>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</si>
  <si>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</si>
  <si>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</si>
  <si>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</si>
  <si>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</si>
  <si>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</si>
  <si>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</si>
  <si>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</si>
  <si>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</si>
  <si>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</si>
  <si>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</si>
  <si>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</si>
  <si>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</si>
  <si>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</si>
  <si>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</si>
  <si>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</si>
  <si>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</si>
  <si>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</si>
  <si>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</si>
  <si>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</si>
  <si>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</si>
  <si>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</si>
  <si>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</si>
  <si>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</si>
  <si>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</si>
  <si>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</si>
  <si>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</si>
  <si>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</si>
  <si>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</si>
  <si>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</si>
  <si>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</si>
  <si>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</si>
  <si>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</si>
  <si>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</si>
  <si>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</si>
  <si>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</si>
  <si>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</si>
  <si>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</si>
  <si>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</si>
  <si>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</si>
  <si>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</si>
  <si>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</si>
  <si>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</si>
  <si>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</si>
  <si>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</si>
  <si>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</si>
  <si>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</si>
  <si>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</si>
  <si>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</si>
  <si>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</si>
  <si>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</si>
  <si>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</si>
  <si>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</si>
  <si>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</si>
  <si>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</si>
  <si>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</si>
  <si>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</si>
  <si>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</si>
  <si>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</si>
  <si>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</si>
  <si>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</si>
  <si>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</si>
  <si>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</si>
  <si>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</si>
  <si>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</si>
  <si>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</si>
  <si>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</si>
  <si>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</si>
  <si>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</si>
  <si>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</si>
  <si>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</si>
  <si>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</si>
  <si>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</si>
  <si>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</si>
  <si>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</si>
  <si>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</si>
  <si>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</si>
  <si>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</si>
  <si>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</si>
  <si>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</si>
  <si>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</si>
  <si>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</si>
  <si>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</si>
  <si>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</si>
  <si>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</si>
  <si>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</si>
  <si>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</si>
  <si>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</si>
  <si>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</si>
  <si>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</si>
  <si>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</si>
  <si>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</si>
  <si>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</si>
  <si>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</si>
  <si>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</si>
  <si>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</si>
  <si>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</si>
  <si>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</si>
  <si>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</si>
  <si>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</si>
  <si>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</si>
  <si>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</si>
  <si>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</si>
  <si>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</si>
  <si>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</si>
  <si>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</si>
  <si>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</si>
  <si>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</si>
  <si>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</si>
  <si>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</si>
  <si>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</si>
  <si>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</si>
  <si>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</si>
  <si>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</si>
  <si>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</si>
  <si>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</si>
  <si>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</si>
  <si>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</si>
  <si>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</si>
  <si>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</si>
  <si>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</si>
  <si>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</si>
  <si>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</si>
  <si>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</si>
  <si>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</si>
  <si>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</si>
  <si>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</si>
  <si>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</si>
  <si>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</si>
  <si>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</si>
  <si>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</si>
  <si>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</si>
  <si>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</si>
  <si>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</si>
  <si>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</si>
  <si>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</si>
  <si>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</si>
  <si>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</si>
  <si>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</si>
  <si>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</si>
  <si>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</si>
  <si>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</si>
  <si>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</si>
  <si>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</si>
  <si>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</si>
  <si>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</si>
  <si>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</si>
  <si>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</si>
  <si>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</si>
  <si>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</si>
  <si>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</si>
  <si>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</si>
  <si>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</si>
  <si>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</si>
  <si>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</si>
  <si>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</si>
  <si>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</si>
  <si>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</si>
  <si>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</si>
  <si>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</si>
  <si>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</si>
  <si>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</si>
  <si>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</si>
  <si>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</si>
  <si>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</si>
  <si>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</si>
  <si>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</si>
  <si>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</si>
  <si>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</si>
  <si>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</si>
  <si>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</si>
  <si>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</si>
  <si>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</si>
  <si>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</si>
  <si>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</si>
  <si>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</si>
  <si>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</si>
  <si>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</si>
  <si>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</si>
  <si>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</si>
  <si>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</si>
  <si>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</si>
  <si>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</si>
  <si>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</si>
  <si>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</si>
  <si>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</si>
  <si>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</si>
  <si>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</si>
  <si>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</si>
  <si>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</si>
  <si>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</si>
  <si>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</si>
  <si>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</si>
  <si>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</si>
  <si>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</si>
  <si>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</si>
  <si>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</si>
  <si>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</si>
  <si>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</si>
  <si>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</si>
  <si>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</si>
  <si>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</si>
  <si>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</si>
  <si>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</si>
  <si>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</si>
  <si>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</si>
  <si>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</si>
  <si>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</si>
  <si>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</si>
  <si>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</si>
  <si>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</si>
  <si>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</si>
  <si>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</si>
  <si>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</si>
  <si>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</si>
  <si>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</si>
  <si>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</si>
  <si>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</si>
  <si>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</si>
  <si>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</si>
  <si>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</si>
  <si>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</si>
  <si>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</si>
  <si>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</si>
  <si>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</si>
  <si>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</si>
  <si>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</si>
  <si>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</si>
  <si>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</si>
  <si>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</si>
  <si>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</si>
  <si>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</si>
  <si>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</si>
  <si>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</si>
  <si>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</si>
  <si>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</si>
  <si>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</si>
  <si>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</si>
  <si>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</si>
  <si>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</si>
  <si>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</si>
  <si>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</si>
  <si>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</si>
  <si>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</si>
  <si>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</si>
  <si>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</si>
  <si>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</si>
  <si>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</si>
  <si>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</si>
  <si>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</si>
  <si>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</si>
  <si>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</si>
  <si>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</si>
  <si>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</si>
  <si>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</si>
  <si>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</si>
  <si>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</si>
  <si>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</si>
  <si>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</si>
  <si>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</si>
  <si>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</si>
  <si>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</si>
  <si>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</si>
  <si>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</si>
  <si>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</si>
  <si>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</si>
  <si>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</si>
  <si>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</si>
  <si>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</si>
  <si>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</si>
  <si>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</si>
  <si>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</si>
  <si>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</si>
  <si>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</si>
  <si>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</si>
  <si>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</si>
  <si>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</si>
  <si>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</si>
  <si>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</si>
  <si>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</si>
  <si>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</si>
  <si>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</si>
  <si>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</si>
  <si>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</si>
  <si>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</si>
  <si>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</si>
  <si>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</si>
  <si>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</si>
  <si>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</si>
  <si>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</si>
  <si>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</si>
  <si>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</si>
  <si>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</si>
  <si>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</si>
  <si>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</si>
  <si>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</si>
  <si>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</si>
  <si>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</si>
  <si>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</si>
  <si>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</si>
  <si>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</si>
  <si>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</si>
  <si>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</si>
  <si>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</si>
  <si>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</si>
  <si>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</si>
  <si>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</si>
  <si>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</si>
  <si>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</si>
  <si>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</si>
  <si>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</si>
  <si>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</si>
  <si>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</si>
  <si>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</si>
  <si>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</si>
  <si>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</si>
  <si>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</si>
  <si>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</si>
  <si>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</si>
  <si>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</si>
  <si>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</si>
  <si>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</si>
  <si>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</si>
  <si>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</si>
  <si>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</si>
  <si>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</si>
  <si>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</si>
  <si>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</si>
  <si>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</si>
  <si>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</si>
  <si>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</si>
  <si>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</si>
  <si>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</si>
  <si>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</si>
  <si>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</si>
  <si>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</si>
  <si>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</si>
  <si>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</si>
  <si>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</si>
  <si>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</si>
  <si>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</si>
  <si>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</si>
  <si>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</si>
  <si>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</si>
  <si>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</si>
  <si>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</si>
  <si>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</si>
  <si>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</si>
  <si>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</si>
  <si>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</si>
  <si>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</si>
  <si>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</si>
  <si>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</si>
  <si>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</si>
  <si>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</si>
  <si>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</si>
  <si>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</si>
  <si>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</si>
  <si>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</si>
  <si>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</si>
  <si>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</si>
  <si>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</si>
  <si>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</si>
  <si>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</si>
  <si>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</si>
  <si>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</si>
  <si>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</si>
  <si>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</si>
  <si>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</si>
  <si>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</si>
  <si>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</si>
  <si>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</si>
  <si>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</si>
  <si>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</si>
  <si>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</si>
  <si>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</si>
  <si>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</si>
  <si>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</si>
  <si>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</si>
  <si>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</si>
  <si>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</si>
  <si>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</si>
  <si>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</si>
  <si>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</si>
  <si>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</si>
  <si>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</si>
  <si>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</si>
  <si>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</si>
  <si>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</si>
  <si>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</si>
  <si>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</si>
  <si>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</si>
  <si>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</si>
  <si>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</si>
  <si>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</si>
  <si>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</si>
  <si>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</si>
  <si>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</si>
  <si>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</si>
  <si>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</si>
  <si>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</si>
  <si>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</si>
  <si>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</si>
  <si>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</si>
  <si>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</si>
  <si>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</si>
  <si>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</si>
  <si>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</si>
  <si>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</si>
  <si>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</si>
  <si>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</si>
  <si>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</si>
  <si>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</si>
  <si>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</si>
  <si>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</si>
  <si>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</si>
  <si>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</si>
  <si>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</si>
  <si>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</si>
  <si>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</si>
  <si>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</si>
  <si>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</si>
  <si>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</si>
  <si>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</si>
  <si>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</si>
  <si>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</si>
  <si>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</si>
  <si>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</si>
  <si>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</si>
  <si>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</si>
  <si>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</si>
  <si>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</si>
  <si>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</si>
  <si>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</si>
  <si>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</si>
  <si>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</si>
  <si>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</si>
  <si>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</si>
  <si>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</si>
  <si>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</si>
  <si>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</si>
  <si>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</si>
  <si>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</si>
  <si>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</si>
  <si>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</si>
  <si>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</si>
  <si>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</si>
  <si>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</si>
  <si>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</si>
  <si>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</si>
  <si>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</si>
  <si>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</si>
  <si>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</si>
  <si>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</si>
  <si>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</si>
  <si>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</si>
  <si>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</si>
  <si>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</si>
  <si>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</si>
  <si>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</si>
  <si>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</si>
  <si>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</si>
  <si>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</si>
  <si>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</si>
  <si>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</si>
  <si>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</si>
  <si>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</si>
  <si>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</si>
  <si>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</si>
  <si>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</si>
  <si>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</si>
  <si>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</si>
  <si>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</si>
  <si>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</si>
  <si>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</si>
  <si>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</si>
  <si>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</si>
  <si>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</si>
  <si>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</si>
  <si>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</si>
  <si>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</si>
  <si>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</si>
  <si>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</si>
  <si>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</si>
  <si>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</si>
  <si>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</si>
  <si>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</si>
  <si>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</si>
  <si>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</si>
  <si>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</si>
  <si>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</si>
  <si>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</si>
  <si>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</si>
  <si>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</si>
  <si>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</si>
  <si>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</si>
  <si>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</si>
  <si>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</si>
  <si>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</si>
  <si>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</si>
  <si>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</si>
  <si>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</si>
  <si>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</si>
  <si>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</si>
  <si>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</si>
  <si>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</si>
  <si>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</si>
  <si>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</si>
  <si>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</si>
  <si>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</si>
  <si>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</si>
  <si>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</si>
  <si>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</si>
  <si>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</si>
  <si>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</si>
  <si>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</si>
  <si>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</si>
  <si>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</si>
  <si>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</si>
  <si>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</si>
  <si>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</si>
  <si>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</si>
  <si>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</si>
  <si>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</si>
  <si>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</si>
  <si>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</si>
  <si>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</si>
  <si>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</si>
  <si>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</si>
  <si>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</si>
  <si>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</si>
  <si>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</si>
  <si>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</si>
  <si>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</si>
  <si>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</si>
  <si>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</si>
  <si>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</si>
  <si>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</si>
  <si>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</si>
  <si>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</si>
  <si>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</si>
  <si>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</si>
  <si>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</si>
  <si>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</si>
  <si>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</si>
  <si>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</si>
  <si>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</si>
  <si>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</si>
  <si>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</si>
  <si>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</si>
  <si>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</si>
  <si>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</si>
  <si>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</si>
  <si>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</si>
  <si>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</si>
  <si>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</si>
  <si>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</si>
  <si>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</si>
  <si>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</si>
  <si>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</si>
  <si>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</si>
  <si>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</si>
  <si>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</si>
  <si>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</si>
  <si>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</si>
  <si>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</si>
  <si>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</si>
  <si>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</si>
  <si>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</si>
  <si>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</si>
  <si>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</si>
  <si>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</si>
  <si>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</si>
  <si>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</si>
  <si>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</si>
  <si>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</si>
  <si>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</si>
  <si>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</si>
  <si>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</si>
  <si>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</si>
  <si>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</si>
  <si>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</si>
  <si>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</si>
  <si>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</si>
  <si>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</si>
  <si>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</si>
  <si>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</si>
  <si>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</si>
  <si>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</si>
  <si>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</si>
  <si>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</si>
  <si>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</si>
  <si>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</si>
  <si>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</si>
  <si>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</si>
  <si>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</si>
  <si>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</si>
  <si>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</si>
  <si>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</si>
  <si>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</si>
  <si>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</si>
  <si>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</si>
  <si>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</si>
  <si>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</si>
  <si>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</si>
  <si>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</si>
  <si>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</si>
  <si>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</si>
  <si>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</si>
  <si>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</si>
  <si>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</si>
  <si>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</si>
  <si>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</si>
  <si>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</si>
  <si>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</si>
  <si>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</si>
  <si>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</si>
  <si>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</si>
  <si>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</si>
  <si>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</si>
  <si>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</si>
  <si>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</si>
  <si>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</si>
  <si>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</si>
  <si>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</si>
  <si>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</si>
  <si>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</si>
  <si>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</si>
  <si>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</si>
  <si>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</si>
  <si>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</si>
  <si>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</si>
  <si>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</si>
  <si>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</si>
  <si>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</si>
  <si>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</si>
  <si>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</si>
  <si>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</si>
  <si>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</si>
  <si>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</si>
  <si>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</si>
  <si>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</si>
  <si>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</si>
  <si>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</si>
  <si>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</si>
  <si>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</si>
  <si>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</si>
  <si>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</si>
  <si>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</si>
  <si>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</si>
  <si>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</si>
  <si>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</si>
  <si>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</si>
  <si>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</si>
  <si>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</si>
  <si>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</si>
  <si>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</si>
  <si>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</si>
  <si>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</si>
  <si>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</si>
  <si>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</si>
  <si>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</si>
  <si>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</si>
  <si>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</si>
  <si>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</si>
  <si>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</si>
  <si>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</si>
  <si>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</si>
  <si>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</si>
  <si>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</si>
  <si>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</si>
  <si>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</si>
  <si>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</si>
  <si>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</si>
  <si>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</si>
  <si>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</si>
  <si>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</si>
  <si>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</si>
  <si>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</si>
  <si>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</si>
  <si>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</si>
  <si>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</si>
  <si>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</si>
  <si>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</si>
  <si>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</si>
  <si>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</si>
  <si>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</si>
  <si>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</si>
  <si>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</si>
  <si>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</si>
  <si>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</si>
  <si>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</si>
  <si>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</si>
  <si>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</si>
  <si>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</si>
  <si>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</si>
  <si>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</si>
  <si>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</si>
  <si>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</si>
  <si>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</si>
  <si>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</si>
  <si>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</si>
  <si>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</si>
  <si>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</si>
  <si>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</si>
  <si>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</si>
  <si>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</si>
  <si>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</si>
  <si>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</si>
  <si>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</si>
  <si>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</si>
  <si>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</si>
  <si>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</si>
  <si>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</si>
  <si>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</si>
  <si>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</si>
  <si>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</si>
  <si>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</si>
  <si>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</si>
  <si>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</si>
  <si>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</si>
  <si>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</si>
  <si>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</si>
  <si>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</si>
  <si>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</si>
  <si>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</si>
  <si>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</si>
  <si>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</si>
  <si>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</si>
  <si>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</si>
  <si>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</si>
  <si>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</si>
  <si>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</si>
  <si>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</si>
  <si>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</si>
  <si>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</si>
  <si>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</si>
  <si>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</si>
  <si>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</si>
  <si>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</si>
  <si>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</si>
  <si>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</si>
  <si>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</si>
  <si>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</si>
  <si>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</si>
  <si>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</si>
  <si>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</si>
  <si>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</si>
  <si>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</si>
  <si>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</si>
  <si>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</si>
  <si>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</si>
  <si>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</si>
  <si>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</si>
  <si>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</si>
  <si>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</si>
  <si>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</si>
  <si>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</si>
  <si>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</si>
  <si>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</si>
  <si>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</si>
  <si>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</si>
  <si>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</si>
  <si>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</si>
  <si>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</si>
  <si>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</si>
  <si>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</si>
  <si>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</si>
  <si>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</si>
  <si>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</si>
  <si>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</si>
  <si>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</si>
  <si>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</si>
  <si>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</si>
  <si>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</si>
  <si>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</si>
  <si>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</si>
  <si>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</si>
  <si>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</si>
  <si>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</si>
  <si>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</si>
  <si>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</si>
  <si>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</si>
  <si>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</si>
  <si>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</si>
  <si>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</si>
  <si>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</si>
  <si>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</si>
  <si>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</si>
  <si>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</si>
  <si>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</si>
  <si>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</si>
  <si>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</si>
  <si>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</si>
  <si>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</si>
  <si>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</si>
  <si>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</si>
  <si>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</si>
  <si>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</si>
  <si>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</si>
  <si>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</si>
  <si>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</si>
  <si>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</si>
  <si>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</si>
  <si>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</si>
  <si>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</si>
  <si>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</si>
  <si>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</si>
  <si>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</si>
  <si>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</si>
  <si>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</si>
  <si>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</si>
  <si>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</si>
  <si>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</si>
  <si>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</si>
  <si>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</si>
  <si>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</si>
  <si>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</si>
  <si>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</si>
  <si>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</si>
  <si>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</si>
  <si>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</si>
  <si>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</si>
  <si>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</si>
  <si>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</si>
  <si>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</si>
  <si>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</si>
  <si>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</si>
  <si>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</si>
  <si>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</si>
  <si>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</si>
  <si>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</si>
  <si>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</si>
  <si>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</si>
  <si>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</si>
  <si>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</si>
  <si>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</si>
  <si>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</si>
  <si>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</si>
  <si>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</si>
  <si>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</si>
  <si>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</si>
  <si>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</si>
  <si>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</si>
  <si>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</si>
  <si>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</si>
  <si>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</si>
  <si>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</si>
  <si>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</si>
  <si>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</si>
  <si>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</si>
  <si>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</si>
  <si>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</si>
  <si>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</si>
  <si>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</si>
  <si>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</si>
  <si>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</si>
  <si>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</si>
  <si>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</si>
  <si>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</si>
  <si>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</si>
  <si>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</si>
  <si>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</si>
  <si>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</si>
  <si>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</si>
  <si>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</si>
  <si>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</si>
  <si>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</si>
  <si>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</si>
  <si>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</si>
  <si>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</si>
  <si>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</si>
  <si>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</si>
  <si>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</si>
  <si>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</si>
  <si>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</si>
  <si>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</si>
  <si>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</si>
  <si>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</si>
  <si>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</si>
  <si>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</si>
  <si>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</si>
  <si>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</si>
  <si>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</si>
  <si>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</si>
  <si>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</si>
  <si>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</si>
  <si>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</si>
  <si>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</si>
  <si>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</si>
  <si>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</si>
  <si>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</si>
  <si>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</si>
  <si>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</si>
  <si>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</si>
  <si>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</si>
  <si>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</si>
  <si>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</si>
  <si>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</si>
  <si>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</si>
  <si>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</si>
  <si>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</si>
  <si>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</si>
  <si>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</si>
  <si>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</si>
  <si>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</si>
  <si>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</si>
  <si>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</si>
  <si>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</si>
  <si>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</si>
  <si>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</si>
  <si>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</si>
  <si>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</si>
  <si>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</si>
  <si>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</si>
  <si>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</si>
  <si>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</si>
  <si>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</si>
  <si>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</si>
  <si>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</si>
  <si>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</si>
  <si>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</si>
  <si>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</si>
  <si>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</si>
  <si>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</si>
  <si>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</si>
  <si>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</si>
  <si>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</si>
  <si>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</si>
  <si>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</si>
  <si>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</si>
  <si>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</si>
  <si>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</si>
  <si>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</si>
  <si>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</si>
  <si>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</si>
  <si>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</si>
  <si>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</si>
  <si>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</si>
  <si>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</si>
  <si>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</si>
  <si>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</si>
  <si>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</si>
  <si>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</si>
  <si>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</si>
  <si>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</si>
  <si>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</si>
  <si>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</si>
  <si>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</si>
  <si>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</si>
  <si>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</si>
  <si>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</si>
  <si>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</si>
  <si>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</si>
  <si>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</si>
  <si>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</si>
  <si>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</si>
  <si>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</si>
  <si>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</si>
  <si>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</si>
  <si>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</si>
  <si>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</si>
  <si>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</si>
  <si>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</si>
  <si>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</si>
  <si>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</si>
  <si>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</si>
  <si>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</si>
  <si>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</si>
  <si>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</si>
  <si>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</si>
  <si>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</si>
  <si>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</si>
  <si>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</si>
  <si>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</si>
  <si>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</si>
  <si>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</si>
  <si>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</si>
  <si>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</si>
  <si>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</si>
  <si>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</si>
  <si>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</si>
  <si>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</si>
  <si>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</si>
  <si>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</si>
  <si>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</si>
  <si>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</si>
  <si>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</si>
  <si>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</si>
  <si>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</si>
  <si>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</si>
  <si>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</si>
  <si>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</si>
  <si>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</si>
  <si>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</si>
  <si>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</si>
  <si>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</si>
  <si>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</si>
  <si>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</si>
  <si>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</si>
  <si>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</si>
  <si>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</si>
  <si>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</si>
  <si>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</si>
  <si>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</si>
  <si>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</si>
  <si>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</si>
  <si>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</si>
  <si>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</si>
  <si>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</si>
  <si>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</si>
  <si>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</si>
  <si>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</si>
  <si>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</si>
  <si>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</si>
  <si>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</si>
  <si>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</si>
  <si>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</si>
  <si>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</si>
  <si>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</si>
  <si>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</si>
  <si>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</si>
  <si>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</si>
  <si>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</si>
  <si>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</si>
  <si>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</si>
  <si>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</si>
  <si>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</si>
  <si>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</si>
  <si>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</si>
  <si>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</si>
  <si>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</si>
  <si>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</si>
  <si>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</si>
  <si>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</si>
  <si>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</si>
  <si>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</si>
  <si>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</si>
  <si>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</si>
  <si>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</si>
  <si>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</si>
  <si>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</si>
  <si>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</si>
  <si>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</si>
  <si>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</si>
  <si>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</si>
  <si>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</si>
  <si>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</si>
  <si>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</si>
  <si>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</si>
  <si>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</si>
  <si>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</si>
  <si>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</si>
  <si>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</si>
  <si>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</si>
  <si>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</si>
  <si>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</si>
  <si>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</si>
  <si>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</si>
  <si>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</si>
  <si>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</si>
  <si>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</si>
  <si>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</si>
  <si>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</si>
  <si>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</si>
  <si>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</si>
  <si>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</si>
  <si>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</si>
  <si>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</si>
  <si>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</si>
  <si>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</si>
  <si>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</si>
  <si>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</si>
  <si>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</si>
  <si>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</si>
  <si>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</si>
  <si>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</si>
  <si>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</si>
  <si>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</si>
  <si>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</si>
  <si>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</si>
  <si>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</si>
  <si>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</si>
  <si>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</si>
  <si>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</si>
  <si>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</si>
  <si>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</si>
  <si>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</si>
  <si>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</si>
  <si>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</si>
  <si>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</si>
  <si>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</si>
  <si>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</si>
  <si>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</si>
  <si>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</si>
  <si>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</si>
  <si>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</si>
  <si>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</si>
  <si>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</si>
  <si>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</si>
  <si>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</si>
  <si>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</si>
  <si>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</si>
  <si>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</si>
  <si>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</si>
  <si>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</si>
  <si>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</si>
  <si>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</si>
  <si>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</si>
  <si>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</si>
  <si>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</si>
  <si>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</si>
  <si>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</si>
  <si>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</si>
  <si>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</si>
  <si>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</si>
  <si>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</si>
  <si>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</si>
  <si>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</si>
  <si>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</si>
  <si>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</si>
  <si>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</si>
  <si>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</si>
  <si>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</si>
  <si>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</si>
  <si>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</si>
  <si>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</si>
  <si>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</si>
  <si>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</si>
  <si>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</si>
  <si>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</si>
  <si>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</si>
  <si>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</si>
  <si>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</si>
  <si>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</si>
  <si>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</si>
  <si>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</si>
  <si>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</si>
  <si>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</si>
  <si>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</si>
  <si>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</si>
  <si>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</si>
  <si>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</si>
  <si>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</si>
  <si>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</si>
  <si>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</si>
  <si>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</si>
  <si>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</si>
  <si>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</si>
  <si>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</si>
  <si>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</si>
  <si>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</si>
  <si>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</si>
  <si>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</si>
  <si>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</si>
  <si>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</si>
  <si>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</si>
  <si>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</si>
  <si>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</si>
  <si>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</si>
  <si>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</si>
  <si>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</si>
  <si>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</si>
  <si>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</si>
  <si>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</si>
  <si>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</si>
  <si>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</si>
  <si>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</si>
  <si>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</si>
  <si>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</si>
  <si>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</si>
  <si>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</si>
  <si>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</si>
  <si>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</si>
  <si>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</si>
  <si>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</si>
  <si>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</si>
  <si>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</si>
  <si>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</si>
  <si>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</si>
  <si>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</si>
  <si>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</si>
  <si>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</si>
  <si>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</si>
  <si>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</si>
  <si>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</si>
  <si>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</si>
  <si>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</si>
  <si>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</si>
  <si>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</si>
  <si>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</si>
  <si>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</si>
  <si>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</si>
  <si>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</si>
  <si>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</si>
  <si>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</si>
  <si>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</si>
  <si>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</si>
  <si>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</si>
  <si>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</si>
  <si>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</si>
  <si>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</si>
  <si>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</si>
  <si>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</si>
  <si>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</si>
  <si>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</si>
  <si>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</si>
  <si>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</si>
  <si>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</si>
  <si>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</si>
  <si>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</si>
  <si>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</si>
  <si>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</si>
  <si>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</si>
  <si>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</si>
  <si>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</si>
  <si>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</si>
  <si>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</si>
  <si>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</si>
  <si>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</si>
  <si>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</si>
  <si>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</si>
  <si>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</si>
  <si>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</si>
  <si>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</si>
  <si>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</si>
  <si>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</si>
  <si>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</si>
  <si>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</si>
  <si>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</si>
  <si>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</si>
  <si>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</si>
  <si>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</si>
  <si>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</si>
  <si>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</si>
  <si>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</si>
  <si>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</si>
  <si>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</si>
  <si>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</si>
  <si>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</si>
  <si>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</si>
  <si>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</si>
  <si>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</si>
  <si>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</si>
  <si>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</si>
  <si>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</si>
  <si>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</si>
  <si>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</si>
  <si>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</si>
  <si>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</si>
  <si>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</si>
  <si>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</si>
  <si>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</si>
  <si>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</si>
  <si>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</si>
  <si>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</si>
  <si>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</si>
  <si>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</si>
  <si>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</si>
  <si>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</si>
  <si>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</si>
  <si>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</si>
  <si>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</si>
  <si>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</si>
  <si>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</si>
  <si>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</si>
  <si>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</si>
  <si>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</si>
  <si>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</si>
  <si>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</si>
  <si>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</si>
  <si>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</si>
  <si>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</si>
  <si>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</si>
  <si>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</si>
  <si>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</si>
  <si>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</si>
  <si>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</si>
  <si>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</si>
  <si>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</si>
  <si>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</si>
  <si>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</si>
  <si>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</si>
  <si>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</si>
  <si>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</si>
  <si>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</si>
  <si>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</si>
  <si>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</si>
  <si>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</si>
  <si>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</si>
  <si>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</si>
  <si>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</si>
  <si>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</si>
  <si>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</si>
  <si>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</si>
  <si>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</si>
  <si>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</si>
  <si>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</si>
  <si>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</si>
  <si>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</si>
  <si>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</si>
  <si>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</si>
  <si>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</si>
  <si>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</si>
  <si>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</si>
  <si>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</si>
  <si>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</si>
  <si>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</si>
  <si>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</si>
  <si>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</si>
  <si>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</si>
  <si>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</si>
  <si>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</si>
  <si>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</si>
  <si>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</si>
  <si>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</si>
  <si>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</si>
  <si>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</si>
  <si>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</si>
  <si>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</si>
  <si>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</si>
  <si>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</si>
  <si>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</si>
  <si>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</si>
  <si>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</si>
  <si>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</si>
  <si>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</si>
  <si>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</si>
  <si>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</si>
  <si>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</si>
  <si>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</si>
  <si>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</si>
  <si>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</si>
  <si>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</si>
  <si>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</si>
  <si>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</si>
  <si>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</si>
  <si>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</si>
  <si>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</si>
  <si>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</si>
  <si>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</si>
  <si>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</si>
  <si>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</si>
  <si>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</si>
  <si>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</si>
  <si>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</si>
  <si>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</si>
  <si>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</si>
  <si>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</si>
  <si>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</si>
  <si>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</si>
  <si>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</si>
  <si>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</si>
  <si>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</si>
  <si>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</si>
  <si>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</si>
  <si>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</si>
  <si>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</si>
  <si>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</si>
  <si>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</si>
  <si>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</si>
  <si>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</si>
  <si>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</si>
  <si>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</si>
  <si>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</si>
  <si>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</si>
  <si>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</si>
  <si>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</si>
  <si>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</si>
  <si>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</si>
  <si>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</si>
  <si>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</si>
  <si>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</si>
  <si>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</si>
  <si>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</si>
  <si>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</si>
  <si>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</si>
  <si>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</si>
  <si>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</si>
  <si>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</si>
  <si>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</si>
  <si>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</si>
  <si>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</si>
  <si>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</si>
  <si>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</si>
  <si>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</si>
  <si>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</si>
  <si>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</si>
  <si>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</si>
  <si>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</si>
  <si>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</si>
  <si>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</si>
  <si>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</si>
  <si>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</si>
  <si>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</si>
  <si>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</si>
  <si>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</si>
  <si>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</si>
  <si>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</si>
  <si>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</si>
  <si>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</si>
  <si>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</si>
  <si>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</si>
  <si>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</si>
  <si>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</si>
  <si>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</si>
  <si>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</si>
  <si>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</si>
  <si>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</si>
  <si>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</si>
  <si>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</si>
  <si>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</si>
  <si>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</si>
  <si>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</si>
  <si>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</si>
  <si>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</si>
  <si>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</si>
  <si>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</si>
  <si>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</si>
  <si>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</si>
  <si>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</si>
  <si>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</si>
  <si>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</si>
  <si>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</si>
  <si>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</si>
  <si>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</si>
  <si>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</si>
  <si>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</si>
  <si>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</si>
  <si>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</si>
  <si>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</si>
  <si>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</si>
  <si>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</si>
  <si>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</si>
  <si>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</si>
  <si>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</si>
  <si>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</si>
  <si>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</si>
  <si>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</si>
  <si>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</si>
  <si>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</si>
  <si>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</si>
  <si>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</si>
  <si>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</si>
  <si>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</si>
  <si>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</si>
  <si>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</si>
  <si>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</si>
  <si>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</si>
  <si>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</si>
  <si>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</si>
  <si>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</si>
  <si>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</si>
  <si>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</si>
  <si>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</si>
  <si>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</si>
  <si>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</si>
  <si>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</si>
  <si>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</si>
  <si>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</si>
  <si>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</si>
  <si>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</si>
  <si>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</si>
  <si>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</si>
  <si>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</si>
  <si>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</si>
  <si>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</si>
  <si>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</si>
  <si>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</si>
  <si>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</si>
  <si>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</si>
  <si>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</si>
  <si>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</si>
  <si>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</si>
  <si>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</si>
  <si>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</si>
  <si>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</si>
  <si>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</si>
  <si>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</si>
  <si>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</si>
  <si>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</si>
  <si>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</si>
  <si>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</si>
  <si>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</si>
  <si>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</si>
  <si>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</si>
  <si>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</si>
  <si>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</si>
  <si>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</si>
  <si>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</si>
  <si>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</si>
  <si>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</si>
  <si>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</si>
  <si>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</si>
  <si>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</si>
  <si>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</si>
  <si>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</si>
  <si>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</si>
  <si>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</si>
  <si>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</si>
  <si>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</si>
  <si>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</si>
  <si>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</si>
  <si>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</si>
  <si>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</si>
  <si>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</si>
  <si>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</si>
  <si>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</si>
  <si>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</si>
  <si>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</si>
  <si>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</si>
  <si>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</si>
  <si>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</si>
  <si>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</si>
  <si>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</si>
  <si>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</si>
  <si>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</si>
  <si>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</si>
  <si>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</si>
  <si>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</si>
  <si>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</si>
  <si>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</si>
  <si>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</si>
  <si>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</si>
  <si>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</si>
  <si>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</si>
  <si>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</si>
  <si>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</si>
  <si>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</si>
  <si>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</si>
  <si>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</si>
  <si>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</si>
  <si>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</si>
  <si>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</si>
  <si>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</si>
  <si>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</si>
  <si>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</si>
  <si>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</si>
  <si>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</si>
  <si>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</si>
  <si>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</si>
  <si>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</si>
  <si>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</si>
  <si>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</si>
  <si>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</si>
  <si>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</si>
  <si>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</si>
  <si>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</si>
  <si>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</si>
  <si>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</si>
  <si>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</si>
  <si>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</si>
  <si>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</si>
  <si>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</si>
  <si>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</si>
  <si>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</si>
  <si>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</si>
  <si>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</si>
  <si>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</si>
  <si>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</si>
  <si>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</si>
  <si>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</si>
  <si>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</si>
  <si>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</si>
  <si>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</si>
  <si>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</si>
  <si>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</si>
  <si>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</si>
  <si>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</si>
  <si>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</si>
  <si>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</si>
  <si>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</si>
  <si>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</si>
  <si>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</si>
  <si>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</si>
  <si>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</si>
  <si>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</si>
  <si>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</si>
  <si>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</si>
  <si>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</si>
  <si>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</si>
  <si>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</si>
  <si>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</si>
  <si>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</si>
  <si>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</si>
  <si>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</si>
  <si>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</si>
  <si>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</si>
  <si>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</si>
  <si>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</si>
  <si>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</si>
  <si>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</si>
  <si>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</si>
  <si>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</si>
  <si>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</si>
  <si>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</si>
  <si>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</si>
  <si>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</si>
  <si>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</si>
  <si>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</si>
  <si>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</si>
  <si>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</si>
  <si>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</si>
  <si>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</si>
  <si>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</si>
  <si>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</si>
  <si>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</si>
  <si>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</si>
  <si>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</si>
  <si>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</si>
  <si>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</si>
  <si>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</si>
  <si>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</si>
  <si>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</si>
  <si>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</si>
  <si>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</si>
  <si>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</si>
  <si>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</si>
  <si>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</si>
  <si>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</si>
  <si>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</si>
  <si>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</si>
  <si>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</si>
  <si>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</si>
  <si>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</si>
  <si>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</si>
  <si>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</si>
  <si>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</si>
  <si>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</si>
  <si>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</si>
  <si>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</si>
  <si>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</si>
  <si>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</si>
  <si>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</si>
  <si>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</si>
  <si>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</si>
  <si>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</si>
  <si>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</si>
  <si>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</si>
  <si>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</si>
  <si>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</si>
  <si>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</si>
  <si>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</si>
  <si>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</si>
  <si>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</si>
  <si>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</si>
  <si>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</si>
  <si>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</si>
  <si>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</si>
  <si>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</si>
  <si>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</si>
  <si>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</si>
  <si>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</si>
  <si>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</si>
  <si>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</si>
  <si>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</si>
  <si>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</si>
  <si>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</si>
  <si>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</si>
  <si>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</si>
  <si>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</si>
  <si>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</si>
  <si>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</si>
  <si>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</si>
  <si>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</si>
  <si>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</si>
  <si>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</si>
  <si>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</si>
  <si>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</si>
  <si>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</si>
  <si>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</si>
  <si>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</si>
  <si>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</si>
  <si>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</si>
  <si>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</si>
  <si>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</si>
  <si>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</si>
  <si>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</si>
  <si>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</si>
  <si>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</si>
  <si>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</si>
  <si>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</si>
  <si>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</si>
  <si>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</si>
  <si>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</si>
  <si>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</si>
  <si>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</si>
  <si>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</si>
  <si>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</si>
  <si>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</si>
  <si>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</si>
  <si>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</si>
  <si>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</si>
  <si>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</si>
  <si>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</si>
  <si>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</si>
  <si>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</si>
  <si>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</si>
  <si>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</si>
  <si>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</si>
  <si>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</si>
  <si>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</si>
  <si>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</si>
  <si>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</si>
  <si>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</si>
  <si>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</si>
  <si>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</si>
  <si>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</si>
  <si>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</si>
  <si>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</si>
  <si>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</si>
  <si>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</si>
  <si>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</si>
  <si>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</si>
  <si>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</si>
  <si>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</si>
  <si>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</si>
  <si>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</si>
  <si>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</si>
  <si>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</si>
  <si>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</si>
  <si>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</si>
  <si>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</si>
  <si>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</si>
  <si>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</si>
  <si>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</si>
  <si>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</si>
  <si>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</si>
  <si>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</si>
  <si>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</si>
  <si>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</si>
  <si>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</si>
  <si>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</si>
  <si>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</si>
  <si>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</si>
  <si>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</si>
  <si>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</si>
  <si>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</si>
  <si>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</si>
  <si>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</si>
  <si>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</si>
  <si>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</si>
  <si>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</si>
  <si>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</si>
  <si>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</si>
  <si>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</si>
  <si>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</si>
  <si>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</si>
  <si>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</si>
  <si>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</si>
  <si>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</si>
  <si>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</si>
  <si>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</si>
  <si>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</si>
  <si>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</si>
  <si>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</si>
  <si>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</si>
  <si>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</si>
  <si>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</si>
  <si>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</si>
  <si>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</si>
  <si>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</si>
  <si>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</si>
  <si>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</si>
  <si>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</si>
  <si>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</si>
  <si>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</si>
  <si>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</si>
  <si>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</si>
  <si>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</si>
  <si>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</si>
  <si>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</si>
  <si>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</si>
  <si>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</si>
  <si>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</si>
  <si>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</si>
  <si>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</si>
  <si>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</si>
  <si>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</si>
  <si>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</si>
  <si>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</si>
  <si>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</si>
  <si>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</si>
  <si>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</si>
  <si>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</si>
  <si>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</si>
  <si>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</si>
  <si>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</si>
  <si>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</si>
  <si>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</si>
  <si>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</si>
  <si>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</si>
  <si>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</si>
  <si>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</si>
  <si>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</si>
  <si>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</si>
  <si>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</si>
  <si>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</si>
  <si>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</si>
  <si>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</si>
  <si>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</si>
  <si>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</si>
  <si>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</si>
  <si>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</si>
  <si>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</si>
  <si>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</si>
  <si>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</si>
  <si>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</si>
  <si>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</si>
  <si>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</si>
  <si>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</si>
  <si>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</si>
  <si>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</si>
  <si>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</si>
  <si>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</si>
  <si>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</si>
  <si>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</si>
  <si>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</si>
  <si>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</si>
  <si>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</si>
  <si>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</si>
  <si>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</si>
  <si>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</si>
  <si>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</si>
  <si>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</si>
  <si>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</si>
  <si>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</si>
  <si>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</si>
  <si>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</si>
  <si>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</si>
  <si>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</si>
  <si>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</si>
  <si>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</si>
  <si>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</si>
  <si>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</si>
  <si>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</si>
  <si>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</si>
  <si>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</si>
  <si>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</si>
  <si>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</si>
  <si>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</si>
  <si>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</si>
  <si>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</si>
  <si>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</si>
  <si>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</si>
  <si>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</si>
  <si>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</si>
  <si>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</si>
  <si>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</si>
  <si>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</si>
  <si>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</si>
  <si>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</si>
  <si>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</si>
  <si>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</si>
  <si>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</si>
  <si>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</si>
  <si>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</si>
  <si>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</si>
  <si>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</si>
  <si>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</si>
  <si>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</si>
  <si>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</si>
  <si>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</si>
  <si>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</si>
  <si>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</si>
  <si>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</si>
  <si>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</si>
  <si>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</si>
  <si>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</si>
  <si>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</si>
  <si>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</si>
  <si>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</si>
  <si>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</si>
  <si>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</si>
  <si>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</si>
  <si>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</si>
  <si>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</si>
  <si>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</si>
  <si>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</si>
  <si>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</si>
  <si>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</si>
  <si>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</si>
  <si>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</si>
  <si>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</si>
  <si>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</si>
  <si>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</si>
  <si>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</si>
  <si>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</si>
  <si>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</si>
  <si>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</si>
  <si>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</si>
  <si>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</si>
  <si>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</si>
  <si>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</si>
  <si>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</si>
  <si>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</si>
  <si>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</si>
  <si>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</si>
  <si>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</si>
  <si>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</si>
  <si>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</si>
  <si>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</si>
  <si>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</si>
  <si>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</si>
  <si>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</si>
  <si>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</si>
  <si>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</si>
  <si>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</si>
  <si>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</si>
  <si>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</si>
  <si>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</si>
  <si>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</si>
  <si>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</si>
  <si>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</si>
  <si>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</si>
  <si>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</si>
  <si>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</si>
  <si>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</si>
  <si>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</si>
  <si>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</si>
  <si>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</si>
  <si>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</si>
  <si>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</si>
  <si>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</si>
  <si>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</si>
  <si>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</si>
  <si>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</si>
  <si>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</si>
  <si>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</si>
  <si>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</si>
  <si>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</si>
  <si>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</si>
  <si>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</si>
  <si>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</si>
  <si>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</si>
  <si>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</si>
  <si>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</si>
  <si>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</si>
  <si>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</si>
  <si>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</si>
  <si>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</si>
  <si>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</si>
  <si>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</si>
  <si>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</si>
  <si>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</si>
  <si>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</si>
  <si>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</si>
  <si>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</si>
  <si>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</si>
  <si>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</si>
  <si>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</si>
  <si>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</si>
  <si>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</si>
  <si>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</si>
  <si>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</si>
  <si>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</si>
  <si>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</si>
  <si>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</si>
  <si>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</si>
  <si>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</si>
  <si>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</si>
  <si>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</si>
  <si>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</si>
  <si>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</si>
  <si>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</si>
  <si>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</si>
  <si>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</si>
  <si>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</si>
  <si>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</si>
  <si>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</si>
  <si>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</si>
  <si>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</si>
  <si>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</si>
  <si>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</si>
  <si>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</si>
  <si>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</si>
  <si>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</si>
  <si>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</si>
  <si>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</si>
  <si>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</si>
  <si>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</si>
  <si>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</si>
  <si>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</si>
  <si>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</si>
  <si>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</si>
  <si>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</si>
  <si>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</si>
  <si>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</si>
  <si>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</si>
  <si>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</si>
  <si>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</si>
  <si>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</si>
  <si>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</si>
  <si>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</si>
  <si>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</si>
  <si>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</si>
  <si>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</si>
  <si>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</si>
  <si>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</si>
  <si>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</si>
  <si>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</si>
  <si>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</si>
  <si>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</si>
  <si>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</si>
  <si>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</si>
  <si>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</si>
  <si>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</si>
  <si>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</si>
  <si>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</si>
  <si>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</si>
  <si>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</si>
  <si>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</si>
  <si>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</si>
  <si>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</si>
  <si>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</si>
  <si>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</si>
  <si>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</si>
  <si>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</si>
  <si>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</si>
  <si>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</si>
  <si>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</si>
  <si>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</si>
  <si>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</si>
  <si>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</si>
  <si>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</si>
  <si>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</si>
  <si>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</si>
  <si>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</si>
  <si>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</si>
  <si>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</si>
  <si>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</si>
  <si>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</si>
  <si>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</si>
  <si>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</si>
  <si>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</si>
  <si>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</si>
  <si>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</si>
  <si>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</si>
  <si>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</si>
  <si>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</si>
  <si>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</si>
  <si>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</si>
  <si>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</si>
  <si>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</si>
  <si>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</si>
  <si>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</si>
  <si>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</si>
  <si>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</si>
  <si>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</si>
  <si>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</si>
  <si>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</si>
  <si>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</si>
  <si>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</si>
  <si>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</si>
  <si>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</si>
  <si>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</si>
  <si>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</si>
  <si>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</si>
  <si>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</si>
  <si>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</si>
  <si>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</si>
  <si>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</si>
  <si>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</si>
  <si>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</si>
  <si>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</si>
  <si>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</si>
  <si>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</si>
  <si>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</si>
  <si>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</si>
  <si>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</si>
  <si>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</si>
  <si>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</si>
  <si>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</si>
  <si>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</si>
  <si>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</si>
  <si>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</si>
  <si>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</si>
  <si>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</si>
  <si>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</si>
  <si>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</si>
  <si>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</si>
  <si>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</si>
  <si>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</si>
  <si>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</si>
  <si>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</si>
  <si>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</si>
  <si>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</si>
  <si>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</si>
  <si>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</si>
  <si>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</si>
  <si>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</si>
  <si>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</si>
  <si>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</si>
  <si>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</si>
  <si>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</si>
  <si>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</si>
  <si>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</si>
  <si>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</si>
  <si>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</si>
  <si>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</si>
  <si>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</si>
  <si>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</si>
  <si>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</si>
  <si>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</si>
  <si>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</si>
  <si>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</si>
  <si>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</si>
  <si>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</si>
  <si>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</si>
  <si>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</si>
  <si>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</si>
  <si>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</si>
  <si>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</si>
  <si>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</si>
  <si>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</si>
  <si>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</si>
  <si>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</si>
  <si>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</si>
  <si>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</si>
  <si>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</si>
  <si>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</si>
  <si>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</si>
  <si>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</si>
  <si>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</si>
  <si>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</si>
  <si>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</si>
  <si>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</si>
  <si>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</si>
  <si>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</si>
  <si>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</si>
  <si>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</si>
  <si>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</si>
  <si>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</si>
  <si>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</si>
  <si>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</si>
  <si>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</si>
  <si>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</si>
  <si>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</si>
  <si>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</si>
  <si>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</si>
  <si>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</si>
  <si>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</si>
  <si>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</si>
  <si>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</si>
  <si>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</si>
  <si>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</si>
  <si>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</si>
  <si>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</si>
  <si>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</si>
  <si>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</si>
  <si>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</si>
  <si>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</si>
  <si>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</si>
  <si>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</si>
  <si>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</si>
  <si>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</si>
  <si>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</si>
  <si>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</si>
  <si>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</si>
  <si>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</si>
  <si>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</si>
  <si>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</si>
  <si>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</si>
  <si>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</si>
  <si>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</si>
  <si>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</si>
  <si>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</si>
  <si>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</si>
  <si>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</si>
  <si>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</si>
  <si>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</si>
  <si>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</si>
  <si>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</si>
  <si>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</si>
  <si>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</si>
  <si>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</si>
  <si>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</si>
  <si>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</si>
  <si>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</si>
  <si>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</si>
  <si>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</si>
  <si>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</si>
  <si>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</si>
  <si>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</si>
  <si>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</si>
  <si>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</si>
  <si>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</si>
  <si>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</si>
  <si>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</si>
  <si>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</si>
  <si>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</si>
  <si>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</si>
  <si>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</si>
  <si>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</si>
  <si>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</si>
  <si>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</si>
  <si>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</si>
  <si>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</si>
  <si>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</si>
  <si>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</si>
  <si>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</si>
  <si>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</si>
  <si>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</si>
  <si>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</si>
  <si>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</si>
  <si>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</si>
  <si>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</si>
  <si>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</si>
  <si>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</si>
  <si>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</si>
  <si>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</si>
  <si>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</si>
  <si>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</si>
  <si>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</si>
  <si>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</si>
  <si>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</si>
  <si>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</si>
  <si>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</si>
  <si>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</si>
  <si>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</si>
  <si>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</si>
  <si>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</si>
  <si>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</si>
  <si>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</si>
  <si>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</si>
  <si>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</si>
  <si>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</si>
  <si>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</si>
  <si>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</si>
  <si>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</si>
  <si>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</si>
  <si>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</si>
  <si>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</si>
  <si>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</si>
  <si>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</si>
  <si>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</si>
  <si>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</si>
  <si>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</si>
  <si>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</si>
  <si>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</si>
  <si>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</si>
  <si>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</si>
  <si>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</si>
  <si>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</si>
  <si>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</si>
  <si>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</si>
  <si>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</si>
  <si>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</si>
  <si>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</si>
  <si>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</si>
  <si>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</si>
  <si>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</si>
  <si>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</si>
  <si>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</si>
  <si>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</si>
  <si>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</si>
  <si>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</si>
  <si>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</si>
  <si>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</si>
  <si>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</si>
  <si>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</si>
  <si>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</si>
  <si>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</si>
  <si>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</si>
  <si>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</si>
  <si>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</si>
  <si>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</si>
  <si>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</si>
  <si>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</si>
  <si>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</si>
  <si>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</si>
  <si>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</si>
  <si>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</si>
  <si>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</si>
  <si>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</si>
  <si>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</si>
  <si>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</si>
  <si>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</si>
  <si>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</si>
  <si>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</si>
  <si>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</si>
  <si>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</si>
  <si>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</si>
  <si>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</si>
  <si>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</si>
  <si>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</si>
  <si>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</si>
  <si>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</si>
  <si>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</si>
  <si>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</si>
  <si>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</si>
  <si>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</si>
  <si>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</si>
  <si>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</si>
  <si>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</si>
  <si>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</si>
  <si>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</si>
  <si>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</si>
  <si>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</si>
  <si>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</si>
  <si>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</si>
  <si>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</si>
  <si>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</si>
  <si>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</si>
  <si>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</si>
  <si>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</si>
  <si>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</si>
  <si>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</si>
  <si>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</si>
  <si>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</si>
  <si>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</si>
  <si>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</si>
  <si>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</si>
  <si>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</si>
  <si>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</si>
  <si>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</si>
  <si>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</si>
  <si>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</si>
  <si>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</si>
  <si>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</si>
  <si>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</si>
  <si>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</si>
  <si>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</si>
  <si>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</si>
  <si>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</si>
  <si>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</si>
  <si>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</si>
  <si>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</si>
  <si>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</si>
  <si>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</si>
  <si>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</si>
  <si>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</si>
  <si>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</si>
  <si>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</si>
  <si>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</si>
  <si>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</si>
  <si>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</si>
  <si>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</si>
  <si>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</si>
  <si>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</si>
  <si>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</si>
  <si>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</si>
  <si>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</si>
  <si>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</si>
  <si>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</si>
  <si>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</si>
  <si>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</si>
  <si>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</si>
  <si>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</si>
  <si>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</si>
  <si>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</si>
  <si>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</si>
  <si>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</si>
  <si>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</si>
  <si>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</si>
  <si>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</si>
  <si>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</si>
  <si>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</si>
  <si>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</si>
  <si>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</si>
  <si>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</si>
  <si>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</si>
  <si>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</si>
  <si>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</si>
  <si>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</si>
  <si>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</si>
  <si>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</si>
  <si>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</si>
  <si>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</si>
  <si>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</si>
  <si>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</si>
  <si>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</si>
  <si>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</si>
  <si>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</si>
  <si>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</si>
  <si>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</si>
  <si>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</si>
  <si>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</si>
  <si>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</si>
  <si>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</si>
  <si>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</si>
  <si>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</si>
  <si>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</si>
  <si>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</si>
  <si>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</si>
  <si>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</si>
  <si>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</si>
  <si>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</si>
  <si>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</si>
  <si>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</si>
  <si>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</si>
  <si>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</si>
  <si>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</si>
  <si>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</si>
  <si>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</si>
  <si>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</si>
  <si>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</si>
  <si>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</si>
  <si>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</si>
  <si>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</si>
  <si>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</si>
  <si>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</si>
  <si>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</si>
  <si>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</si>
  <si>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</si>
  <si>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</si>
  <si>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</si>
  <si>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</si>
  <si>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</si>
  <si>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</si>
  <si>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</si>
  <si>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</si>
  <si>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</si>
  <si>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</si>
  <si>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</si>
  <si>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</si>
  <si>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</si>
  <si>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</si>
  <si>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</si>
  <si>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</si>
  <si>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</si>
  <si>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</si>
  <si>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</si>
  <si>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</si>
  <si>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</si>
  <si>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</si>
  <si>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</si>
  <si>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</si>
  <si>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</si>
  <si>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</si>
  <si>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</si>
  <si>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</si>
  <si>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</si>
  <si>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</si>
  <si>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</si>
  <si>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</si>
  <si>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</si>
  <si>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</si>
  <si>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</si>
  <si>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</si>
  <si>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</si>
  <si>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</si>
  <si>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</si>
  <si>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</si>
  <si>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</si>
  <si>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</si>
  <si>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</si>
  <si>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</si>
  <si>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</si>
  <si>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</si>
  <si>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</si>
  <si>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</si>
  <si>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</si>
  <si>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</si>
  <si>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</si>
  <si>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</si>
  <si>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</si>
  <si>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</si>
  <si>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</si>
  <si>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</si>
  <si>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</si>
  <si>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</si>
  <si>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</si>
  <si>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</si>
  <si>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</si>
  <si>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</si>
  <si>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</si>
  <si>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</si>
  <si>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</si>
  <si>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</si>
  <si>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</si>
  <si>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</si>
  <si>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</si>
  <si>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</si>
  <si>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</si>
  <si>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</si>
  <si>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</si>
  <si>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</si>
  <si>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</si>
  <si>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</si>
  <si>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</si>
  <si>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</si>
  <si>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</si>
  <si>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</si>
  <si>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</si>
  <si>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</si>
  <si>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</si>
  <si>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</si>
  <si>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</si>
  <si>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</si>
  <si>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</si>
  <si>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</si>
  <si>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</si>
  <si>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</si>
  <si>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</si>
  <si>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</si>
  <si>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</si>
  <si>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</si>
  <si>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</si>
  <si>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</si>
  <si>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</si>
  <si>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</si>
  <si>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</si>
  <si>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</si>
  <si>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</si>
  <si>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</si>
  <si>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</si>
  <si>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</si>
  <si>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</si>
  <si>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</si>
  <si>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</si>
  <si>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</si>
  <si>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</si>
  <si>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</si>
  <si>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</si>
  <si>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</si>
  <si>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</si>
  <si>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</si>
  <si>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</si>
  <si>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</si>
  <si>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</si>
  <si>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</si>
  <si>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</si>
  <si>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</si>
  <si>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</si>
  <si>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</si>
  <si>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</si>
  <si>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</si>
  <si>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</si>
  <si>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</si>
  <si>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</si>
  <si>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</si>
  <si>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</si>
  <si>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</si>
  <si>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</si>
  <si>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</si>
  <si>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</si>
  <si>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</si>
  <si>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</si>
  <si>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</si>
  <si>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</si>
  <si>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</si>
  <si>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</si>
  <si>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</si>
  <si>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</si>
  <si>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</si>
  <si>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</si>
  <si>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</si>
  <si>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</si>
  <si>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</si>
  <si>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</si>
  <si>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</si>
  <si>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</si>
  <si>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</si>
  <si>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</si>
  <si>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</si>
  <si>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</si>
  <si>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</si>
  <si>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</si>
  <si>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</si>
  <si>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</si>
  <si>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</si>
  <si>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</si>
  <si>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</si>
  <si>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</si>
  <si>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</si>
  <si>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</si>
  <si>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</si>
  <si>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</si>
  <si>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</si>
  <si>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</si>
  <si>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</si>
  <si>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</si>
  <si>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</si>
  <si>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</si>
  <si>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</si>
  <si>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</si>
  <si>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</si>
  <si>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</si>
  <si>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</si>
  <si>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</si>
  <si>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</si>
  <si>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</si>
  <si>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</si>
  <si>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</si>
  <si>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</si>
  <si>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</si>
  <si>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</si>
  <si>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</si>
  <si>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</si>
  <si>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</si>
  <si>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</si>
  <si>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</si>
  <si>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</si>
  <si>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</si>
  <si>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</si>
  <si>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</si>
  <si>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</si>
  <si>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</si>
  <si>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</si>
  <si>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</si>
  <si>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</si>
  <si>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</si>
  <si>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</si>
  <si>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</si>
  <si>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</si>
  <si>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</si>
  <si>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</si>
  <si>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</si>
  <si>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</si>
  <si>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</si>
  <si>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</si>
  <si>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</si>
  <si>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</si>
  <si>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</si>
  <si>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</si>
  <si>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</si>
  <si>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</si>
  <si>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</si>
  <si>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</si>
  <si>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</si>
  <si>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</si>
  <si>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</si>
  <si>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</si>
  <si>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</si>
  <si>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</si>
  <si>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</si>
  <si>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</si>
  <si>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</si>
  <si>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</si>
  <si>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</si>
  <si>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</si>
  <si>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</si>
  <si>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</si>
  <si>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</si>
  <si>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</si>
  <si>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</si>
  <si>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</si>
  <si>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</si>
  <si>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</si>
  <si>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</si>
  <si>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</si>
  <si>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</si>
  <si>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</si>
  <si>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</si>
  <si>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</si>
  <si>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</si>
  <si>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</si>
  <si>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</si>
  <si>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</si>
  <si>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</si>
  <si>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</si>
  <si>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</si>
  <si>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</si>
  <si>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</si>
  <si>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</si>
  <si>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</si>
  <si>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</si>
  <si>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</si>
  <si>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</si>
  <si>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</si>
  <si>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</si>
  <si>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</si>
  <si>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</si>
  <si>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</si>
  <si>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</si>
  <si>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</si>
  <si>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</si>
  <si>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</si>
  <si>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</si>
  <si>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</si>
  <si>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</si>
  <si>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</si>
  <si>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</si>
  <si>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</si>
  <si>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</si>
  <si>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</si>
  <si>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</si>
  <si>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</si>
  <si>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</si>
  <si>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</si>
  <si>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</si>
  <si>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</si>
  <si>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</si>
  <si>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</si>
  <si>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</si>
  <si>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</si>
  <si>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</si>
  <si>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</si>
  <si>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</si>
  <si>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</si>
  <si>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</si>
  <si>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</si>
  <si>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</si>
  <si>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</si>
  <si>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</si>
  <si>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</si>
  <si>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</si>
  <si>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</si>
  <si>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</si>
  <si>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</si>
  <si>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</si>
  <si>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</si>
  <si>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</si>
  <si>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</si>
  <si>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</si>
  <si>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</si>
  <si>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</si>
  <si>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</si>
  <si>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</si>
  <si>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</si>
  <si>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</si>
  <si>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</si>
  <si>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</si>
  <si>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</si>
  <si>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</si>
  <si>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</si>
  <si>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</si>
  <si>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</si>
  <si>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</si>
  <si>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</si>
  <si>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</si>
  <si>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</si>
  <si>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</si>
  <si>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</si>
  <si>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</si>
  <si>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</si>
  <si>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</si>
  <si>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</si>
  <si>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</si>
  <si>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</si>
  <si>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</si>
  <si>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</si>
  <si>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</si>
  <si>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</si>
  <si>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</si>
  <si>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</si>
  <si>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</si>
  <si>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</si>
  <si>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</si>
  <si>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</si>
  <si>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</si>
  <si>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</si>
  <si>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</si>
  <si>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</si>
  <si>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</si>
  <si>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</si>
  <si>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</si>
  <si>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</si>
  <si>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</si>
  <si>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</si>
  <si>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</si>
  <si>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</si>
  <si>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</si>
  <si>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</si>
  <si>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</si>
  <si>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</si>
  <si>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</si>
  <si>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</si>
  <si>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</si>
  <si>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</si>
  <si>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</si>
  <si>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</si>
  <si>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</si>
  <si>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</si>
  <si>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</si>
  <si>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</si>
  <si>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</si>
  <si>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</si>
  <si>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</si>
  <si>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</si>
  <si>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</si>
  <si>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</si>
  <si>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</si>
  <si>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</si>
  <si>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</si>
  <si>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</si>
  <si>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</si>
  <si>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</si>
  <si>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</si>
  <si>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</si>
  <si>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</si>
  <si>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</si>
  <si>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</si>
  <si>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</si>
  <si>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</si>
  <si>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</si>
  <si>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</si>
  <si>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</si>
  <si>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</si>
  <si>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</si>
  <si>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</si>
  <si>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</si>
  <si>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</si>
  <si>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</si>
  <si>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</si>
  <si>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</si>
  <si>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</si>
  <si>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</si>
  <si>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</si>
  <si>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</si>
  <si>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</si>
  <si>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</si>
  <si>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</si>
  <si>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</si>
  <si>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</si>
  <si>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</si>
  <si>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</si>
  <si>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</si>
  <si>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</si>
  <si>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</si>
  <si>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</si>
  <si>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</si>
  <si>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</si>
  <si>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</si>
  <si>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</si>
  <si>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</si>
  <si>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</si>
  <si>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</si>
  <si>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</si>
  <si>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</si>
  <si>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</si>
  <si>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</si>
  <si>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</si>
  <si>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</si>
  <si>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</si>
  <si>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</si>
  <si>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</si>
  <si>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</si>
  <si>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</si>
  <si>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</si>
  <si>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</si>
  <si>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</si>
  <si>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</si>
  <si>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</si>
  <si>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</si>
  <si>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</si>
  <si>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</si>
  <si>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</si>
  <si>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</si>
  <si>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</si>
  <si>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</si>
  <si>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</si>
  <si>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</si>
  <si>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</si>
  <si>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</si>
  <si>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</si>
  <si>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</si>
  <si>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</si>
  <si>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</si>
  <si>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</si>
  <si>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</si>
  <si>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</si>
  <si>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</si>
  <si>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</si>
  <si>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</si>
  <si>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</si>
  <si>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</si>
  <si>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</si>
  <si>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</si>
  <si>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</si>
  <si>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</si>
  <si>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</si>
  <si>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</si>
  <si>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</si>
  <si>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</si>
  <si>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</si>
  <si>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</si>
  <si>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</si>
  <si>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</si>
  <si>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</si>
  <si>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</si>
  <si>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</si>
  <si>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</si>
  <si>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</si>
  <si>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</si>
  <si>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</si>
  <si>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</si>
  <si>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</si>
  <si>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</si>
  <si>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</si>
  <si>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</si>
  <si>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</si>
  <si>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</si>
  <si>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</si>
  <si>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</si>
  <si>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</si>
  <si>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</si>
  <si>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</si>
  <si>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</si>
  <si>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</si>
  <si>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</si>
  <si>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</si>
  <si>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</si>
  <si>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</si>
  <si>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</si>
  <si>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</si>
  <si>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</si>
  <si>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</si>
  <si>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</si>
  <si>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</si>
  <si>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</si>
  <si>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</si>
  <si>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</si>
  <si>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</si>
  <si>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</si>
  <si>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</si>
  <si>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</si>
  <si>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</si>
  <si>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</si>
  <si>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</si>
  <si>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</si>
  <si>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</si>
  <si>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</si>
  <si>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</si>
  <si>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</si>
  <si>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</si>
  <si>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</si>
  <si>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</si>
  <si>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</si>
  <si>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</si>
  <si>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</si>
  <si>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</si>
  <si>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</si>
  <si>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</si>
  <si>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</si>
  <si>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</si>
  <si>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</si>
  <si>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</si>
  <si>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</si>
  <si>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</si>
  <si>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</si>
  <si>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</si>
  <si>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</si>
  <si>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</si>
  <si>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</si>
  <si>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</si>
  <si>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</si>
  <si>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</si>
  <si>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</si>
  <si>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</si>
  <si>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</si>
  <si>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</si>
  <si>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</si>
  <si>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</si>
  <si>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</si>
  <si>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</si>
  <si>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</si>
  <si>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</si>
  <si>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</si>
  <si>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</si>
  <si>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</si>
  <si>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</si>
  <si>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</si>
  <si>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</si>
  <si>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</si>
  <si>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</si>
  <si>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</si>
  <si>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</si>
  <si>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</si>
  <si>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</si>
  <si>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</si>
  <si>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</si>
  <si>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</si>
  <si>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</si>
  <si>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</si>
  <si>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</si>
  <si>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</si>
  <si>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</si>
  <si>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</si>
  <si>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</si>
  <si>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</si>
  <si>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</si>
  <si>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</si>
  <si>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</si>
  <si>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</si>
  <si>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</si>
  <si>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</si>
  <si>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</si>
  <si>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</si>
  <si>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</si>
  <si>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</si>
  <si>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</si>
  <si>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</si>
  <si>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</si>
  <si>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</si>
  <si>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</si>
  <si>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</si>
  <si>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</si>
  <si>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</si>
  <si>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</si>
  <si>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</si>
  <si>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</si>
  <si>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</si>
  <si>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</si>
  <si>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</si>
  <si>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</si>
  <si>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</si>
  <si>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</si>
  <si>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</si>
  <si>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</si>
  <si>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</si>
  <si>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</si>
  <si>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</si>
  <si>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</si>
  <si>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</si>
  <si>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</si>
  <si>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</si>
  <si>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</si>
  <si>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</si>
  <si>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</si>
  <si>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</si>
  <si>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</si>
  <si>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</si>
  <si>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</si>
  <si>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</si>
  <si>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</si>
  <si>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</si>
  <si>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</si>
  <si>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</si>
  <si>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</si>
  <si>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</si>
  <si>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</si>
  <si>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</si>
  <si>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</si>
  <si>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</si>
  <si>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</si>
  <si>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</si>
  <si>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</si>
  <si>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</si>
  <si>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</si>
  <si>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</si>
  <si>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</si>
  <si>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</si>
  <si>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</si>
  <si>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</si>
  <si>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</si>
  <si>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</si>
  <si>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</si>
  <si>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</si>
  <si>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</si>
  <si>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</si>
  <si>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</si>
  <si>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</si>
  <si>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</si>
  <si>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</si>
  <si>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</si>
  <si>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</si>
  <si>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</si>
  <si>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</si>
  <si>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</si>
  <si>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</si>
  <si>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</si>
  <si>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</si>
  <si>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</si>
  <si>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</si>
  <si>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</si>
  <si>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</si>
  <si>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</si>
  <si>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</si>
  <si>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</si>
  <si>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</si>
  <si>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</si>
  <si>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</si>
  <si>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</si>
  <si>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</si>
  <si>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</si>
  <si>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</si>
  <si>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</si>
  <si>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</si>
  <si>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</si>
  <si>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</si>
  <si>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</si>
  <si>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</si>
  <si>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</si>
  <si>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</si>
  <si>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</si>
  <si>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</si>
  <si>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</si>
  <si>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</si>
  <si>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</si>
  <si>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</si>
  <si>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</si>
  <si>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</si>
  <si>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</si>
  <si>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</si>
  <si>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</si>
  <si>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</si>
  <si>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</si>
  <si>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</si>
  <si>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</si>
  <si>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</si>
  <si>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</si>
  <si>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</si>
  <si>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</si>
  <si>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</si>
  <si>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</si>
  <si>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</si>
  <si>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</si>
  <si>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</si>
  <si>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</si>
  <si>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</si>
  <si>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</si>
  <si>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</si>
  <si>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</si>
  <si>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</si>
  <si>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</si>
  <si>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</si>
  <si>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</si>
  <si>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</si>
  <si>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</si>
  <si>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</si>
  <si>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</si>
  <si>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</si>
  <si>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</si>
  <si>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</si>
  <si>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</si>
  <si>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</si>
  <si>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</si>
  <si>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</si>
  <si>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</si>
  <si>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</si>
  <si>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</si>
  <si>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</si>
  <si>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</si>
  <si>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</si>
  <si>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</si>
  <si>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</si>
  <si>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</si>
  <si>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</si>
  <si>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</si>
  <si>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</si>
  <si>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</si>
  <si>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</si>
  <si>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</si>
  <si>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</si>
  <si>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</si>
  <si>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</si>
  <si>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</si>
  <si>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</si>
  <si>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</si>
  <si>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</si>
  <si>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</si>
  <si>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</si>
  <si>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</si>
  <si>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</si>
  <si>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</si>
  <si>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</si>
  <si>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</si>
  <si>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</si>
  <si>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</si>
  <si>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</si>
  <si>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</si>
  <si>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</si>
  <si>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</si>
  <si>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</si>
  <si>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</si>
  <si>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</si>
  <si>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</si>
  <si>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</si>
  <si>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</si>
  <si>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</si>
  <si>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</si>
  <si>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</si>
  <si>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</si>
  <si>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</si>
  <si>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</si>
  <si>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</si>
  <si>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</si>
  <si>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</si>
  <si>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</si>
  <si>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</si>
  <si>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</si>
  <si>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</si>
  <si>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</si>
  <si>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</si>
  <si>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</si>
  <si>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</si>
  <si>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</si>
  <si>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</si>
  <si>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</si>
  <si>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</si>
  <si>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</si>
  <si>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</si>
  <si>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</si>
  <si>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</si>
  <si>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</si>
  <si>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</si>
  <si>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</si>
  <si>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</si>
  <si>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</si>
  <si>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</si>
  <si>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</si>
  <si>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</si>
  <si>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</si>
  <si>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</si>
  <si>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</si>
  <si>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</si>
  <si>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</si>
  <si>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</si>
  <si>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</si>
  <si>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</si>
  <si>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</si>
  <si>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</si>
  <si>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</si>
  <si>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</si>
  <si>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</si>
  <si>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</si>
  <si>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</si>
  <si>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</si>
  <si>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</si>
  <si>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</si>
  <si>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</si>
  <si>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</si>
  <si>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</si>
  <si>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</si>
  <si>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</si>
  <si>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</si>
  <si>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</si>
  <si>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</si>
  <si>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</si>
  <si>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</si>
  <si>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</si>
  <si>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</si>
  <si>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</si>
  <si>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</si>
  <si>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</si>
  <si>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</si>
  <si>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</si>
  <si>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</si>
  <si>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</si>
  <si>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</si>
  <si>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</si>
  <si>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</si>
  <si>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</si>
  <si>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</si>
  <si>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</si>
  <si>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</si>
  <si>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</si>
  <si>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</si>
  <si>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</si>
  <si>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</si>
  <si>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</si>
  <si>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</si>
  <si>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</si>
  <si>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</si>
  <si>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</si>
  <si>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</si>
  <si>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</si>
  <si>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</si>
  <si>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</si>
  <si>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</si>
  <si>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</si>
  <si>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</si>
  <si>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</si>
  <si>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</si>
  <si>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</si>
  <si>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</si>
  <si>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</si>
  <si>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</si>
  <si>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</si>
  <si>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</si>
  <si>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</si>
  <si>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</si>
  <si>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</si>
  <si>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</si>
  <si>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</si>
  <si>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</si>
  <si>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</si>
  <si>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</si>
  <si>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</si>
  <si>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</si>
  <si>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</si>
  <si>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</si>
  <si>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</si>
  <si>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</si>
  <si>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</si>
  <si>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</si>
  <si>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</si>
  <si>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</si>
  <si>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</si>
  <si>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</si>
  <si>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</si>
  <si>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</si>
  <si>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</si>
  <si>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</si>
  <si>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</si>
  <si>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</si>
  <si>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</si>
  <si>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</si>
  <si>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</si>
  <si>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</si>
  <si>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</si>
  <si>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</si>
  <si>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</si>
  <si>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</si>
  <si>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</si>
  <si>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</si>
  <si>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</si>
  <si>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</si>
  <si>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</si>
  <si>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</si>
  <si>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</si>
  <si>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</si>
  <si>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</si>
  <si>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</si>
  <si>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</si>
  <si>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</si>
  <si>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</si>
  <si>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</si>
  <si>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</si>
  <si>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</si>
  <si>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</si>
  <si>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</si>
  <si>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</si>
  <si>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</si>
  <si>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</si>
  <si>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</si>
  <si>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</si>
  <si>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</si>
  <si>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</si>
  <si>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</si>
  <si>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</si>
  <si>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</si>
  <si>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</si>
  <si>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</si>
  <si>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</si>
  <si>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</si>
  <si>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</si>
  <si>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</si>
  <si>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</si>
  <si>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</si>
  <si>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</si>
  <si>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</si>
  <si>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</si>
  <si>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</si>
  <si>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</si>
  <si>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</si>
  <si>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</si>
  <si>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</si>
  <si>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</si>
  <si>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</si>
  <si>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</si>
  <si>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</si>
  <si>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</si>
  <si>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</si>
  <si>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</si>
  <si>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</si>
  <si>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</si>
  <si>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</si>
  <si>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</si>
  <si>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</si>
  <si>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</si>
  <si>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</si>
  <si>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</si>
  <si>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</si>
  <si>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</si>
  <si>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</si>
  <si>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</si>
  <si>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</si>
  <si>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</si>
  <si>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</si>
  <si>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</si>
  <si>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</si>
  <si>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</si>
  <si>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</si>
  <si>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</si>
  <si>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</si>
  <si>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</si>
  <si>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</si>
  <si>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</si>
  <si>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</si>
  <si>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</si>
  <si>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</si>
  <si>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</si>
  <si>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</si>
  <si>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</si>
  <si>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</si>
  <si>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</si>
  <si>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</si>
  <si>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</si>
  <si>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</si>
  <si>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</si>
  <si>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</si>
  <si>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</si>
  <si>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</si>
  <si>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</si>
  <si>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</si>
  <si>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</si>
  <si>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</si>
  <si>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</si>
  <si>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</si>
  <si>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</si>
  <si>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</si>
  <si>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</si>
  <si>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</si>
  <si>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</si>
  <si>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</si>
  <si>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</si>
  <si>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</si>
  <si>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</si>
  <si>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</si>
  <si>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</si>
  <si>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</si>
  <si>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</si>
  <si>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</si>
  <si>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</si>
  <si>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</si>
  <si>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</si>
  <si>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</si>
  <si>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</si>
  <si>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</si>
  <si>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</si>
  <si>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</si>
  <si>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</si>
  <si>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</si>
  <si>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</si>
  <si>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</si>
  <si>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</si>
  <si>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</si>
  <si>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</si>
  <si>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</si>
  <si>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</si>
  <si>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</si>
  <si>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</si>
  <si>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</si>
  <si>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</si>
  <si>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</si>
  <si>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</si>
  <si>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</si>
  <si>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</si>
  <si>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</si>
  <si>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</si>
  <si>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</si>
  <si>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</si>
  <si>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</si>
  <si>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</si>
  <si>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</si>
  <si>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</si>
  <si>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</si>
  <si>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</si>
  <si>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</si>
  <si>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</si>
  <si>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</si>
  <si>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</si>
  <si>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</si>
  <si>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</si>
  <si>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</si>
  <si>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</si>
  <si>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</si>
  <si>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</si>
  <si>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</si>
  <si>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</si>
  <si>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</si>
  <si>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</si>
  <si>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</si>
  <si>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</si>
  <si>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</si>
  <si>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</si>
  <si>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</si>
  <si>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</si>
  <si>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</si>
  <si>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</si>
  <si>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</si>
  <si>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</si>
  <si>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</si>
  <si>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</si>
  <si>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</si>
  <si>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</si>
  <si>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</si>
  <si>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</si>
  <si>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</si>
  <si>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</si>
  <si>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</si>
  <si>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</si>
  <si>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</si>
  <si>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</si>
  <si>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</si>
  <si>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</si>
  <si>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</si>
  <si>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</si>
  <si>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</si>
  <si>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</si>
  <si>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</si>
  <si>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</si>
  <si>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</si>
  <si>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</si>
  <si>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</si>
  <si>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</si>
  <si>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</si>
  <si>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</si>
  <si>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</si>
  <si>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</si>
  <si>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</si>
  <si>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</si>
  <si>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</si>
  <si>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</si>
  <si>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</si>
  <si>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</si>
  <si>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</si>
  <si>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</si>
  <si>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</si>
  <si>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</si>
  <si>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</si>
  <si>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</si>
  <si>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</si>
  <si>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</si>
  <si>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</si>
  <si>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</si>
  <si>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</si>
  <si>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</si>
  <si>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</si>
  <si>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</si>
  <si>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</si>
  <si>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</si>
  <si>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</si>
  <si>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</si>
  <si>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</si>
  <si>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</si>
  <si>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</si>
  <si>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</si>
  <si>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</si>
  <si>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</si>
  <si>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</si>
  <si>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</si>
  <si>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</si>
  <si>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</si>
  <si>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</si>
  <si>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</si>
  <si>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</si>
  <si>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</si>
  <si>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</si>
  <si>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</si>
  <si>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</si>
  <si>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</si>
  <si>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</si>
  <si>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</si>
  <si>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</si>
  <si>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</si>
  <si>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</si>
  <si>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</si>
  <si>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</si>
  <si>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</si>
  <si>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</si>
  <si>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</si>
  <si>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</si>
  <si>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</si>
  <si>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</si>
  <si>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</si>
  <si>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</si>
  <si>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</si>
  <si>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</si>
  <si>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</si>
  <si>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</si>
  <si>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</si>
  <si>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</si>
  <si>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</si>
  <si>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</si>
  <si>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</si>
  <si>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</si>
  <si>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</si>
  <si>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</si>
  <si>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</si>
  <si>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</si>
  <si>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</si>
  <si>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</si>
  <si>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</si>
  <si>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</si>
  <si>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</si>
  <si>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</si>
  <si>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</si>
  <si>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</si>
  <si>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</si>
  <si>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</si>
  <si>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</si>
  <si>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</si>
  <si>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</si>
  <si>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</si>
  <si>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</si>
  <si>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</si>
  <si>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</si>
  <si>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</si>
  <si>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</si>
  <si>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</si>
  <si>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</si>
  <si>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</si>
  <si>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</si>
  <si>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</si>
  <si>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</si>
  <si>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</si>
  <si>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</si>
  <si>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</si>
  <si>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</si>
  <si>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</si>
  <si>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</si>
  <si>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</si>
  <si>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</si>
  <si>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</si>
  <si>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</si>
  <si>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</si>
  <si>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</si>
  <si>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</si>
  <si>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</si>
  <si>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</si>
  <si>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</si>
  <si>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</si>
  <si>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</si>
  <si>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</si>
  <si>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</si>
  <si>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</si>
  <si>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</si>
  <si>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</si>
  <si>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</si>
  <si>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</si>
  <si>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</si>
  <si>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</si>
  <si>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</si>
  <si>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</si>
  <si>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</si>
  <si>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</si>
  <si>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</si>
  <si>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</si>
  <si>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</si>
  <si>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</si>
  <si>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</si>
  <si>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</si>
  <si>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</si>
  <si>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</si>
  <si>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</si>
  <si>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</si>
  <si>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</si>
  <si>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</si>
  <si>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</si>
  <si>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</si>
  <si>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</si>
  <si>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</si>
  <si>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</si>
  <si>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</si>
  <si>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</si>
  <si>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</si>
  <si>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</si>
  <si>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</si>
  <si>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</si>
  <si>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</si>
  <si>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</si>
  <si>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</si>
  <si>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</si>
  <si>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</si>
  <si>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</si>
  <si>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</si>
  <si>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</si>
  <si>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</si>
  <si>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</si>
  <si>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</si>
  <si>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</si>
  <si>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</si>
  <si>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</si>
  <si>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</si>
  <si>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</si>
  <si>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</si>
  <si>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</si>
  <si>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</si>
  <si>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</si>
  <si>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</si>
  <si>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</si>
  <si>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</si>
  <si>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</si>
  <si>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</si>
  <si>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</si>
  <si>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</si>
  <si>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</si>
  <si>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</si>
  <si>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</si>
  <si>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</si>
  <si>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</si>
  <si>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</si>
  <si>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</si>
  <si>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</si>
  <si>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</si>
  <si>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</si>
  <si>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</si>
  <si>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</si>
  <si>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</si>
  <si>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</si>
  <si>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</si>
  <si>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</si>
  <si>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</si>
  <si>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</si>
  <si>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</si>
  <si>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</si>
  <si>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</si>
  <si>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</si>
  <si>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</si>
  <si>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</si>
  <si>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</si>
  <si>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</si>
  <si>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</si>
  <si>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</si>
  <si>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</si>
  <si>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</si>
  <si>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</si>
  <si>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</si>
  <si>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</si>
  <si>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</si>
  <si>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</si>
  <si>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</si>
  <si>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</si>
  <si>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</si>
  <si>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</si>
  <si>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</si>
  <si>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</si>
  <si>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</si>
  <si>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</si>
  <si>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</si>
  <si>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</si>
  <si>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</si>
  <si>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</si>
  <si>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</si>
  <si>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</si>
  <si>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</si>
  <si>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</si>
  <si>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</si>
  <si>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</si>
  <si>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</si>
  <si>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</si>
  <si>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</si>
  <si>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</si>
  <si>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</si>
  <si>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</si>
  <si>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</si>
  <si>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</si>
  <si>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</si>
  <si>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</si>
  <si>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</si>
  <si>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</si>
  <si>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</si>
  <si>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</si>
  <si>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</si>
  <si>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</si>
  <si>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</si>
  <si>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</si>
  <si>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</si>
  <si>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</si>
  <si>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</si>
  <si>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</si>
  <si>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</si>
  <si>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</si>
  <si>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</si>
  <si>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</si>
  <si>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</si>
  <si>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</si>
  <si>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</si>
  <si>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</si>
  <si>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</si>
  <si>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</si>
  <si>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</si>
  <si>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</si>
  <si>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</si>
  <si>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</si>
  <si>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</si>
  <si>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</si>
  <si>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</si>
  <si>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</si>
  <si>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</si>
  <si>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</si>
  <si>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</si>
  <si>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</si>
  <si>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</si>
  <si>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</si>
  <si>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</si>
  <si>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</si>
  <si>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</si>
  <si>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</si>
  <si>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</si>
  <si>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</si>
  <si>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</si>
  <si>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</si>
  <si>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</si>
  <si>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</si>
  <si>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</si>
  <si>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</si>
  <si>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</si>
  <si>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</si>
  <si>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</si>
  <si>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</si>
  <si>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</si>
  <si>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</si>
  <si>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</si>
  <si>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</si>
  <si>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</si>
  <si>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</si>
  <si>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</si>
  <si>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</si>
  <si>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</si>
  <si>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</si>
  <si>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</si>
  <si>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</si>
  <si>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</si>
  <si>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</si>
  <si>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</si>
  <si>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</si>
  <si>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</si>
  <si>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</si>
  <si>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</si>
  <si>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</si>
  <si>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</si>
  <si>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</si>
  <si>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</si>
  <si>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</si>
  <si>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</si>
  <si>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</si>
  <si>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</si>
  <si>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</si>
  <si>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</si>
  <si>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</si>
  <si>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</si>
  <si>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</si>
  <si>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</si>
  <si>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</si>
  <si>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</si>
  <si>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</si>
  <si>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</si>
  <si>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</si>
  <si>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</si>
  <si>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</si>
  <si>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</si>
  <si>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</si>
  <si>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</si>
  <si>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</si>
  <si>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</si>
  <si>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</si>
  <si>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</si>
  <si>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</si>
  <si>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</si>
  <si>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</si>
  <si>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</si>
  <si>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</si>
  <si>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</si>
  <si>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</si>
  <si>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</si>
  <si>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</si>
  <si>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</si>
  <si>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</si>
  <si>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</si>
  <si>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</si>
  <si>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</si>
  <si>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</si>
  <si>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</si>
  <si>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</si>
  <si>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</si>
  <si>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</si>
  <si>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</si>
  <si>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</si>
  <si>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</si>
  <si>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</si>
  <si>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</si>
  <si>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</si>
  <si>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</si>
  <si>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</si>
  <si>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</si>
  <si>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</si>
  <si>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</si>
  <si>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</si>
  <si>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</si>
  <si>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</si>
  <si>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</si>
  <si>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</si>
  <si>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</si>
  <si>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</si>
  <si>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</si>
  <si>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</si>
  <si>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</si>
  <si>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</si>
  <si>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</si>
  <si>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</si>
  <si>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</si>
  <si>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</si>
  <si>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</si>
  <si>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</si>
  <si>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</si>
  <si>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</si>
  <si>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</si>
  <si>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</si>
  <si>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</si>
  <si>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</si>
  <si>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</si>
  <si>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</si>
  <si>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</si>
  <si>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</si>
  <si>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</si>
  <si>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</si>
  <si>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</si>
  <si>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</si>
  <si>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</si>
  <si>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</si>
  <si>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</si>
  <si>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</si>
  <si>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</si>
  <si>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</si>
  <si>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</si>
  <si>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</si>
  <si>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</si>
  <si>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</si>
  <si>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</si>
  <si>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</si>
  <si>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</si>
  <si>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</si>
  <si>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</si>
  <si>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</si>
  <si>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</si>
  <si>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</si>
  <si>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</si>
  <si>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</si>
  <si>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</si>
  <si>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</si>
  <si>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</si>
  <si>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</si>
  <si>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</si>
  <si>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</si>
  <si>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</si>
  <si>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</si>
  <si>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</si>
  <si>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</si>
  <si>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</si>
  <si>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</si>
  <si>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</si>
  <si>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</si>
  <si>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</si>
  <si>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</si>
  <si>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</si>
  <si>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</si>
  <si>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</si>
  <si>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</si>
  <si>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</si>
  <si>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</si>
  <si>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</si>
  <si>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</si>
  <si>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</si>
  <si>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</si>
  <si>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</si>
  <si>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</si>
  <si>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</si>
  <si>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</si>
  <si>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</si>
  <si>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</si>
  <si>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</si>
  <si>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</si>
  <si>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</si>
  <si>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</si>
  <si>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</si>
  <si>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</si>
  <si>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</si>
  <si>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</si>
  <si>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</si>
  <si>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</si>
  <si>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</si>
  <si>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</si>
  <si>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</si>
  <si>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</si>
  <si>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</si>
  <si>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</si>
  <si>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</si>
  <si>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</si>
  <si>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</si>
  <si>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</si>
  <si>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</si>
  <si>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</si>
  <si>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</si>
  <si>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</si>
  <si>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</si>
  <si>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</si>
  <si>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</si>
  <si>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</si>
  <si>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</si>
  <si>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</si>
  <si>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</si>
  <si>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</si>
  <si>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</si>
  <si>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</si>
  <si>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</si>
  <si>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</si>
  <si>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</si>
  <si>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</si>
  <si>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</si>
  <si>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</si>
  <si>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</si>
  <si>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</si>
  <si>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</si>
  <si>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</si>
  <si>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</si>
  <si>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</si>
  <si>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</si>
  <si>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</si>
  <si>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</si>
  <si>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</si>
  <si>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</si>
  <si>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</si>
  <si>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</si>
  <si>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</si>
  <si>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</si>
  <si>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</si>
  <si>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</si>
  <si>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</si>
  <si>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</si>
  <si>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</si>
  <si>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</si>
  <si>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</si>
  <si>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</si>
  <si>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</si>
  <si>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</si>
  <si>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</si>
  <si>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</si>
  <si>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</si>
  <si>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</si>
  <si>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</si>
  <si>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</si>
  <si>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</si>
  <si>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</si>
  <si>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</si>
  <si>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</si>
  <si>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</si>
  <si>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</si>
  <si>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</si>
  <si>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</si>
  <si>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</si>
  <si>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</si>
  <si>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</si>
  <si>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</si>
  <si>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</si>
  <si>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</si>
  <si>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</si>
  <si>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</si>
  <si>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</si>
  <si>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</si>
  <si>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</si>
  <si>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</si>
  <si>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</si>
  <si>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</si>
  <si>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</si>
  <si>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</si>
  <si>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</si>
  <si>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</si>
  <si>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</si>
  <si>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</si>
  <si>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</si>
  <si>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</si>
  <si>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</si>
  <si>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</si>
  <si>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</si>
  <si>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</si>
  <si>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</si>
  <si>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</si>
  <si>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</si>
  <si>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</si>
  <si>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</si>
  <si>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</si>
  <si>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</si>
  <si>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</si>
  <si>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</si>
  <si>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</si>
  <si>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</si>
  <si>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</si>
  <si>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</si>
  <si>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</si>
  <si>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</si>
  <si>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</si>
  <si>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</si>
  <si>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</si>
  <si>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</si>
  <si>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</si>
  <si>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</si>
  <si>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</si>
  <si>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</si>
  <si>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</si>
  <si>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</si>
  <si>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</si>
  <si>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</si>
  <si>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</si>
  <si>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</si>
  <si>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</si>
  <si>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</si>
  <si>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</si>
  <si>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</si>
  <si>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</si>
  <si>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</si>
  <si>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</si>
  <si>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</si>
  <si>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</si>
  <si>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</si>
  <si>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</si>
  <si>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</si>
  <si>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</si>
  <si>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</si>
  <si>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</si>
  <si>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</si>
  <si>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</si>
  <si>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</si>
  <si>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</si>
  <si>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</si>
  <si>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</si>
  <si>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</si>
  <si>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</si>
  <si>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</si>
  <si>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</si>
  <si>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</si>
  <si>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</si>
  <si>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</si>
  <si>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</si>
  <si>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</si>
  <si>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</si>
  <si>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</si>
  <si>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</si>
  <si>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</si>
  <si>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</si>
  <si>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</si>
  <si>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</si>
  <si>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</si>
  <si>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</si>
  <si>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</si>
  <si>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</si>
  <si>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</si>
  <si>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</si>
  <si>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</si>
  <si>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</si>
  <si>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</si>
  <si>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</si>
  <si>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</si>
  <si>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</si>
  <si>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</si>
  <si>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</si>
  <si>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</si>
  <si>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</si>
  <si>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</si>
  <si>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</si>
  <si>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</si>
  <si>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</si>
  <si>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</si>
  <si>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</si>
  <si>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</si>
  <si>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</si>
  <si>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</si>
  <si>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</si>
  <si>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</si>
  <si>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</si>
  <si>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</si>
  <si>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</si>
  <si>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</si>
  <si>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</si>
  <si>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</si>
  <si>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</si>
  <si>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</si>
  <si>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</si>
  <si>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</si>
  <si>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</si>
  <si>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</si>
  <si>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</si>
  <si>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</si>
  <si>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</si>
  <si>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</si>
  <si>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</si>
  <si>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</si>
  <si>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</si>
  <si>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</si>
  <si>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</si>
  <si>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</si>
  <si>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</si>
  <si>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</si>
  <si>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</si>
  <si>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</si>
  <si>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</si>
  <si>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</si>
  <si>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</si>
  <si>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</si>
  <si>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</si>
  <si>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</si>
  <si>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</si>
  <si>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</si>
  <si>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</si>
  <si>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</si>
  <si>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</si>
  <si>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</si>
  <si>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</si>
  <si>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</si>
  <si>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</si>
  <si>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</si>
  <si>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</si>
  <si>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</si>
  <si>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</si>
  <si>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</si>
  <si>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</si>
  <si>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</si>
  <si>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</si>
  <si>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</si>
  <si>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</si>
  <si>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</si>
  <si>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</si>
  <si>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</si>
  <si>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</si>
  <si>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</si>
  <si>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</si>
  <si>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</si>
  <si>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</si>
  <si>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</si>
  <si>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</si>
  <si>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</si>
  <si>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</si>
  <si>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</si>
  <si>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</si>
  <si>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</si>
  <si>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</si>
  <si>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</si>
  <si>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</si>
  <si>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</si>
  <si>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</si>
  <si>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</si>
  <si>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</si>
  <si>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</si>
  <si>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</si>
  <si>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</si>
  <si>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</si>
  <si>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</si>
  <si>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</si>
  <si>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</si>
  <si>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</si>
  <si>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</si>
  <si>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</si>
  <si>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</si>
  <si>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</si>
  <si>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</si>
  <si>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</si>
  <si>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</si>
  <si>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</si>
  <si>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</si>
  <si>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</si>
  <si>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</si>
  <si>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</si>
  <si>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</si>
  <si>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</si>
  <si>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</si>
  <si>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</si>
  <si>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</si>
  <si>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</si>
  <si>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</si>
  <si>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</si>
  <si>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</si>
  <si>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</si>
  <si>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</si>
  <si>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</si>
  <si>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</si>
  <si>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</si>
  <si>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</si>
  <si>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</si>
  <si>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</si>
  <si>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</si>
  <si>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</si>
  <si>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</si>
  <si>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</si>
  <si>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</si>
  <si>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</si>
  <si>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</si>
  <si>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</si>
  <si>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</si>
  <si>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</si>
  <si>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</si>
  <si>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</si>
  <si>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</si>
  <si>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</si>
  <si>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</si>
  <si>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</si>
  <si>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</si>
  <si>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</si>
  <si>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</si>
  <si>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</si>
  <si>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</si>
  <si>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</si>
  <si>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</si>
  <si>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</si>
  <si>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</si>
  <si>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</si>
  <si>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</si>
  <si>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</si>
  <si>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</si>
  <si>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</si>
  <si>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</si>
  <si>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</si>
  <si>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</si>
  <si>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</si>
  <si>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</si>
  <si>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</si>
  <si>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</si>
  <si>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</si>
  <si>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</si>
  <si>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</si>
  <si>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</si>
  <si>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</si>
  <si>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</si>
  <si>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</si>
  <si>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</si>
  <si>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</si>
  <si>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</si>
  <si>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</si>
  <si>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</si>
  <si>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</si>
  <si>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</si>
  <si>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</si>
  <si>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</si>
  <si>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</si>
  <si>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</si>
  <si>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</si>
  <si>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</si>
  <si>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</si>
  <si>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</si>
  <si>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</si>
  <si>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</si>
  <si>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</si>
  <si>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</si>
  <si>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</si>
  <si>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</si>
  <si>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</si>
  <si>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</si>
  <si>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</si>
  <si>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</si>
  <si>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</si>
  <si>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</si>
  <si>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</si>
  <si>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</si>
  <si>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</si>
  <si>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</si>
  <si>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</si>
  <si>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</si>
  <si>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</si>
  <si>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</si>
  <si>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</si>
  <si>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</si>
  <si>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</si>
  <si>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</si>
  <si>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</si>
  <si>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</si>
  <si>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</si>
  <si>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</si>
  <si>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</si>
  <si>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</si>
  <si>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</si>
  <si>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</si>
  <si>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</si>
  <si>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</si>
  <si>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</si>
  <si>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</si>
  <si>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</si>
  <si>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</si>
  <si>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</si>
  <si>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</si>
  <si>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</si>
  <si>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</si>
  <si>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</si>
  <si>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</si>
  <si>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</si>
  <si>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</si>
  <si>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</si>
  <si>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</si>
  <si>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</si>
  <si>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</si>
  <si>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</si>
  <si>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</si>
  <si>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</si>
  <si>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</si>
  <si>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</si>
  <si>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</si>
  <si>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</si>
  <si>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</si>
  <si>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</si>
  <si>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</si>
  <si>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</si>
  <si>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</si>
  <si>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</si>
  <si>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</si>
  <si>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</si>
  <si>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</si>
  <si>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</si>
  <si>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</si>
  <si>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</si>
  <si>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</si>
  <si>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</si>
  <si>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</si>
  <si>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</si>
  <si>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</si>
  <si>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</si>
  <si>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</si>
  <si>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</si>
  <si>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</si>
  <si>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</si>
  <si>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</si>
  <si>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</si>
  <si>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</si>
  <si>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</si>
  <si>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</si>
  <si>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</si>
  <si>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</si>
  <si>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</si>
  <si>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</si>
  <si>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</si>
  <si>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</si>
  <si>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</si>
  <si>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</si>
  <si>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</si>
  <si>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</si>
  <si>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</si>
  <si>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</si>
  <si>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</si>
  <si>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</si>
  <si>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</si>
  <si>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</si>
  <si>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</si>
  <si>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</si>
  <si>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</si>
  <si>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</si>
  <si>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</si>
  <si>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</si>
  <si>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</si>
  <si>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</si>
  <si>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</si>
  <si>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</si>
  <si>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</si>
  <si>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</si>
  <si>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</si>
  <si>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</si>
  <si>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</si>
  <si>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</si>
  <si>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</si>
  <si>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</si>
  <si>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</si>
  <si>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</si>
  <si>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</si>
  <si>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</si>
  <si>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</si>
  <si>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</si>
  <si>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</si>
  <si>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</si>
  <si>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</si>
  <si>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</si>
  <si>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</si>
  <si>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</si>
  <si>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</si>
  <si>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</si>
  <si>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</si>
  <si>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</si>
  <si>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</si>
  <si>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</si>
  <si>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</si>
  <si>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</si>
  <si>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</si>
  <si>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</si>
  <si>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</si>
  <si>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</si>
  <si>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</si>
  <si>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</si>
  <si>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</si>
  <si>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</si>
  <si>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</si>
  <si>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</si>
  <si>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</si>
  <si>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</si>
  <si>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</si>
  <si>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</si>
  <si>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</si>
  <si>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</si>
  <si>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</si>
  <si>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</si>
  <si>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</si>
  <si>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</si>
  <si>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</si>
  <si>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</si>
  <si>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</si>
  <si>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</si>
  <si>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</si>
  <si>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</si>
  <si>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</si>
  <si>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</si>
  <si>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</si>
  <si>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</si>
  <si>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</si>
  <si>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</si>
  <si>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</si>
  <si>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</si>
  <si>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</si>
  <si>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</si>
  <si>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</si>
  <si>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</si>
  <si>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</si>
  <si>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</si>
  <si>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</si>
  <si>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</si>
  <si>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</si>
  <si>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</si>
  <si>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</si>
  <si>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</si>
  <si>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</si>
  <si>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</si>
  <si>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</si>
  <si>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</si>
  <si>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</si>
  <si>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</si>
  <si>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</si>
  <si>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</si>
  <si>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</si>
  <si>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</si>
  <si>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</si>
  <si>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</si>
  <si>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</si>
  <si>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</si>
  <si>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</si>
  <si>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</si>
  <si>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</si>
  <si>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</si>
  <si>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</si>
  <si>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</si>
  <si>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</si>
  <si>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</si>
  <si>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</si>
  <si>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</si>
  <si>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</si>
  <si>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</si>
  <si>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</si>
  <si>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</si>
  <si>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</si>
  <si>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</si>
  <si>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</si>
  <si>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</si>
  <si>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</si>
  <si>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</si>
  <si>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</si>
  <si>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</si>
  <si>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</si>
  <si>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</si>
  <si>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</si>
  <si>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</si>
  <si>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</si>
  <si>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</si>
  <si>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</si>
  <si>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</si>
  <si>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</si>
  <si>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</si>
  <si>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</si>
  <si>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</si>
  <si>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</si>
  <si>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</si>
  <si>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</si>
  <si>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</si>
  <si>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</si>
  <si>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</si>
  <si>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</si>
  <si>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</si>
  <si>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</si>
  <si>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</si>
  <si>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</si>
  <si>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</si>
  <si>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</si>
  <si>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</si>
  <si>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</si>
  <si>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</si>
  <si>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</si>
  <si>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</si>
  <si>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</si>
  <si>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</si>
  <si>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</si>
  <si>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</si>
  <si>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</si>
  <si>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</si>
  <si>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</si>
  <si>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</si>
  <si>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</si>
  <si>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</si>
  <si>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</si>
  <si>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</si>
  <si>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</si>
  <si>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</si>
  <si>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</si>
  <si>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</si>
  <si>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</si>
  <si>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</si>
  <si>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</si>
  <si>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</si>
  <si>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</si>
  <si>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</si>
  <si>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</si>
  <si>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</si>
  <si>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</si>
  <si>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</si>
  <si>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</si>
  <si>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</si>
  <si>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</si>
  <si>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</si>
  <si>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</si>
  <si>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</si>
  <si>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</si>
  <si>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</si>
  <si>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</si>
  <si>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</si>
  <si>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</si>
  <si>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</si>
  <si>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</si>
  <si>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</si>
  <si>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</si>
  <si>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</si>
  <si>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</si>
  <si>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</si>
  <si>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</si>
  <si>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</si>
  <si>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</si>
  <si>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</si>
  <si>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</si>
  <si>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</si>
  <si>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</si>
  <si>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</si>
  <si>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</si>
  <si>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</si>
  <si>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</si>
  <si>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</si>
  <si>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</si>
  <si>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</si>
  <si>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</si>
  <si>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</si>
  <si>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</si>
  <si>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</si>
  <si>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</si>
  <si>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</si>
  <si>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</si>
  <si>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</si>
  <si>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</si>
  <si>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</si>
  <si>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</si>
  <si>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</si>
  <si>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</si>
  <si>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</si>
  <si>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</si>
  <si>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</si>
  <si>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</si>
  <si>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</si>
  <si>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</si>
  <si>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</si>
  <si>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</si>
  <si>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</si>
  <si>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</si>
  <si>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</si>
  <si>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</si>
  <si>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</si>
  <si>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</si>
  <si>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</si>
  <si>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</si>
  <si>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</si>
  <si>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</si>
  <si>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</si>
  <si>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</si>
  <si>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</si>
  <si>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</si>
  <si>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</si>
  <si>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</si>
  <si>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</si>
  <si>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</si>
  <si>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</si>
  <si>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</si>
  <si>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</si>
  <si>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</si>
  <si>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</si>
  <si>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</si>
  <si>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</si>
  <si>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</si>
  <si>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</si>
  <si>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</si>
  <si>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</si>
  <si>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</si>
  <si>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</si>
  <si>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</si>
  <si>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</si>
  <si>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</si>
  <si>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</si>
  <si>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</si>
  <si>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</si>
  <si>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</si>
  <si>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</si>
  <si>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</si>
  <si>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</si>
  <si>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</si>
  <si>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</si>
  <si>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</si>
  <si>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</si>
  <si>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</si>
  <si>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</si>
  <si>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</si>
  <si>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</si>
  <si>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</si>
  <si>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</si>
  <si>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</si>
  <si>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</si>
  <si>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</si>
  <si>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</si>
  <si>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</si>
  <si>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</si>
  <si>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</si>
  <si>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</si>
  <si>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</si>
  <si>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</si>
  <si>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</si>
  <si>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</si>
  <si>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</si>
  <si>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</si>
  <si>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</si>
  <si>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</si>
  <si>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</si>
  <si>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</si>
  <si>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</si>
  <si>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</si>
  <si>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</si>
  <si>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</si>
  <si>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</si>
  <si>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</si>
  <si>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</si>
  <si>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</si>
  <si>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</si>
  <si>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</si>
  <si>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</si>
  <si>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</si>
  <si>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</si>
  <si>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</si>
  <si>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</si>
  <si>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</si>
  <si>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</si>
  <si>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</si>
  <si>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</si>
  <si>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</si>
  <si>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</si>
  <si>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</si>
  <si>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</si>
  <si>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</si>
  <si>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</si>
  <si>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</si>
  <si>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</si>
  <si>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</si>
  <si>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</si>
  <si>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</si>
  <si>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</si>
  <si>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</si>
  <si>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</si>
  <si>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</si>
  <si>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</si>
  <si>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</si>
  <si>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</si>
  <si>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</si>
  <si>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</si>
  <si>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</si>
  <si>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</si>
  <si>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</si>
  <si>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</si>
  <si>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</si>
  <si>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</si>
  <si>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</si>
  <si>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</si>
  <si>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</si>
  <si>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</si>
  <si>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</si>
  <si>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</si>
  <si>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</si>
  <si>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</si>
  <si>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</si>
  <si>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</si>
  <si>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</si>
  <si>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</si>
  <si>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</si>
  <si>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</si>
  <si>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</si>
  <si>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</si>
  <si>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</si>
  <si>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</si>
  <si>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</si>
  <si>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</si>
  <si>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</si>
  <si>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</si>
  <si>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</si>
  <si>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</si>
  <si>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</si>
  <si>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</si>
  <si>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</si>
  <si>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</si>
  <si>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</si>
  <si>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</si>
  <si>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</si>
  <si>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</si>
  <si>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</si>
  <si>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</si>
  <si>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</si>
  <si>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</si>
  <si>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</si>
  <si>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</si>
  <si>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</si>
  <si>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</si>
  <si>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</si>
  <si>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</si>
  <si>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</si>
  <si>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</si>
  <si>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</si>
  <si>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</si>
  <si>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</si>
  <si>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</si>
  <si>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</si>
  <si>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</si>
  <si>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</si>
  <si>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</si>
  <si>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</si>
  <si>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</si>
  <si>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</si>
  <si>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</si>
  <si>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</si>
  <si>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</si>
  <si>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</si>
  <si>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</si>
  <si>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</si>
  <si>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</si>
  <si>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</si>
  <si>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</si>
  <si>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</si>
  <si>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</si>
  <si>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</si>
  <si>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</si>
  <si>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</si>
  <si>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</si>
  <si>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</si>
  <si>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</si>
  <si>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</si>
  <si>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</si>
  <si>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</si>
  <si>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</si>
  <si>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</si>
  <si>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</si>
  <si>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</si>
  <si>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</si>
  <si>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</si>
  <si>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</si>
  <si>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</si>
  <si>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</si>
  <si>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</si>
  <si>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</si>
  <si>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</si>
  <si>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</si>
  <si>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</si>
  <si>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</si>
  <si>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</si>
  <si>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</si>
  <si>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</si>
  <si>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</si>
  <si>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</si>
  <si>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</si>
  <si>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</si>
  <si>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</si>
  <si>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</si>
  <si>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</si>
  <si>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</si>
  <si>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</si>
  <si>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</si>
  <si>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</si>
  <si>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</si>
  <si>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</si>
  <si>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</si>
  <si>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</si>
  <si>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</si>
  <si>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</si>
  <si>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</si>
  <si>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</si>
  <si>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</si>
  <si>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</si>
  <si>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</si>
  <si>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</si>
  <si>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</si>
  <si>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</si>
  <si>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</si>
  <si>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</si>
  <si>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</si>
  <si>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</si>
  <si>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</si>
  <si>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</si>
  <si>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</si>
  <si>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</si>
  <si>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</si>
  <si>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</si>
  <si>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</si>
  <si>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</si>
  <si>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</si>
  <si>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</si>
  <si>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</si>
  <si>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</si>
  <si>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</si>
  <si>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</si>
  <si>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</si>
  <si>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</si>
  <si>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</si>
  <si>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</si>
  <si>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</si>
  <si>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</si>
  <si>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</si>
  <si>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</si>
  <si>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</si>
  <si>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</si>
  <si>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</si>
  <si>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</si>
  <si>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</si>
  <si>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</si>
  <si>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</si>
  <si>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</si>
  <si>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</si>
  <si>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</si>
  <si>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</si>
  <si>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</si>
  <si>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</si>
  <si>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</si>
  <si>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</si>
  <si>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</si>
  <si>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</si>
  <si>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</si>
  <si>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</si>
  <si>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</si>
  <si>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</si>
  <si>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</si>
  <si>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</si>
  <si>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</si>
  <si>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</si>
  <si>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</si>
  <si>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</si>
  <si>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</si>
  <si>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</si>
  <si>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</si>
  <si>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</si>
  <si>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</si>
  <si>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</si>
  <si>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</si>
  <si>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</si>
  <si>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</si>
  <si>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</si>
  <si>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</si>
  <si>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</si>
  <si>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</si>
  <si>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</si>
  <si>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</si>
  <si>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</si>
  <si>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</si>
  <si>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</si>
  <si>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</si>
  <si>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</si>
  <si>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</si>
  <si>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</si>
  <si>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</si>
  <si>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</si>
  <si>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</si>
  <si>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</si>
  <si>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</si>
  <si>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</si>
  <si>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</si>
  <si>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</si>
  <si>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</si>
  <si>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</si>
  <si>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</si>
  <si>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</si>
  <si>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</si>
  <si>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</si>
  <si>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</si>
  <si>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</si>
  <si>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</si>
  <si>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</si>
  <si>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</si>
  <si>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</si>
  <si>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</si>
  <si>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</si>
  <si>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</si>
  <si>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</si>
  <si>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</si>
  <si>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</si>
  <si>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</si>
  <si>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</si>
  <si>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</si>
  <si>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</si>
  <si>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</si>
  <si>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</si>
  <si>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</si>
  <si>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</si>
  <si>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</si>
  <si>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</si>
  <si>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</si>
  <si>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</si>
  <si>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</si>
  <si>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</si>
  <si>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</si>
  <si>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</si>
  <si>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</si>
  <si>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</si>
  <si>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</si>
  <si>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</si>
  <si>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</si>
  <si>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</si>
  <si>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</si>
  <si>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</si>
  <si>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</si>
  <si>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</si>
  <si>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</si>
  <si>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</si>
  <si>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</si>
  <si>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</si>
  <si>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</si>
  <si>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</si>
  <si>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</si>
  <si>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</si>
  <si>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</si>
  <si>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</si>
  <si>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</si>
  <si>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</si>
  <si>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</si>
  <si>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</si>
  <si>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</si>
  <si>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</si>
  <si>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</si>
  <si>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</si>
  <si>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</si>
  <si>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</si>
  <si>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</si>
  <si>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</si>
  <si>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</si>
  <si>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</si>
  <si>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</si>
  <si>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</si>
  <si>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</si>
  <si>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</si>
  <si>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</si>
  <si>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</si>
  <si>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</si>
  <si>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</si>
  <si>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</si>
  <si>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</si>
  <si>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</si>
  <si>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</si>
  <si>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</si>
  <si>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</si>
  <si>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</si>
  <si>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</si>
  <si>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</si>
  <si>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</si>
  <si>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</si>
  <si>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</si>
  <si>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</si>
  <si>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</si>
  <si>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</si>
  <si>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</si>
  <si>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</si>
  <si>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</si>
  <si>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</si>
  <si>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</si>
  <si>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</si>
  <si>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</si>
  <si>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</si>
  <si>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</si>
  <si>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</si>
  <si>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</si>
  <si>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</si>
  <si>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</si>
  <si>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</si>
  <si>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</si>
  <si>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</si>
  <si>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</si>
  <si>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</si>
  <si>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</si>
  <si>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</si>
  <si>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</si>
  <si>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</si>
  <si>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</si>
  <si>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</si>
  <si>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</si>
  <si>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</si>
  <si>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</si>
  <si>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</si>
  <si>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</si>
  <si>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</si>
  <si>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</si>
  <si>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</si>
  <si>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</si>
  <si>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</si>
  <si>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</si>
  <si>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</si>
  <si>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</si>
  <si>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</si>
  <si>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</si>
  <si>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</si>
  <si>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</si>
  <si>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</si>
  <si>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</si>
  <si>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</si>
  <si>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</si>
  <si>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</si>
  <si>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</si>
  <si>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</si>
  <si>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</si>
  <si>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</si>
  <si>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</si>
  <si>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</si>
  <si>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</si>
  <si>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</si>
  <si>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</si>
  <si>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</si>
  <si>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</si>
  <si>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</si>
  <si>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</si>
  <si>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</si>
  <si>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</si>
  <si>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</si>
  <si>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</si>
  <si>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</si>
  <si>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</si>
  <si>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</si>
  <si>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</si>
  <si>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</si>
  <si>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</si>
  <si>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</si>
  <si>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</si>
  <si>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</si>
  <si>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</si>
  <si>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</si>
  <si>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</si>
  <si>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</si>
  <si>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</si>
  <si>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</si>
  <si>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</si>
  <si>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</si>
  <si>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</si>
  <si>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</si>
  <si>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</si>
  <si>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</si>
  <si>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</si>
  <si>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</si>
  <si>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</si>
  <si>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</si>
  <si>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</si>
  <si>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</si>
  <si>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</si>
  <si>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</si>
  <si>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</si>
  <si>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</si>
  <si>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</si>
  <si>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</si>
  <si>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</si>
  <si>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</si>
  <si>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</si>
  <si>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</si>
  <si>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</si>
  <si>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</si>
  <si>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</si>
  <si>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</si>
  <si>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</si>
  <si>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</si>
  <si>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</si>
  <si>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</si>
  <si>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</si>
  <si>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</si>
  <si>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</si>
  <si>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</si>
  <si>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</si>
  <si>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</si>
  <si>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</si>
  <si>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</si>
  <si>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</si>
  <si>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</si>
  <si>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</si>
  <si>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</si>
  <si>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</si>
  <si>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</si>
  <si>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</si>
  <si>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</si>
  <si>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</si>
  <si>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</si>
  <si>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</si>
  <si>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</si>
  <si>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</si>
  <si>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</si>
  <si>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</si>
  <si>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</si>
  <si>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</si>
  <si>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</si>
  <si>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</si>
  <si>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</si>
  <si>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</si>
  <si>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</si>
  <si>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</si>
  <si>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</si>
  <si>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</si>
  <si>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</si>
  <si>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</si>
  <si>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</si>
  <si>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</si>
  <si>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</si>
  <si>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</si>
  <si>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</si>
  <si>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</si>
  <si>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</si>
  <si>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</si>
  <si>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</si>
  <si>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</si>
  <si>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</si>
  <si>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</si>
  <si>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</si>
  <si>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</si>
  <si>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</si>
  <si>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</si>
  <si>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</si>
  <si>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</si>
  <si>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</si>
  <si>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</si>
  <si>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</si>
  <si>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</si>
  <si>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</si>
  <si>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</si>
  <si>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</si>
  <si>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</si>
  <si>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</si>
  <si>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</si>
  <si>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</si>
  <si>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</si>
  <si>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</si>
  <si>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</si>
  <si>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</si>
  <si>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</si>
  <si>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</si>
  <si>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</si>
  <si>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</si>
  <si>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</si>
  <si>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</si>
  <si>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</si>
  <si>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</si>
  <si>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</si>
  <si>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</si>
  <si>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</si>
  <si>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</si>
  <si>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</si>
  <si>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</si>
  <si>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</si>
  <si>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</si>
  <si>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</si>
  <si>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</si>
  <si>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</si>
  <si>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</si>
  <si>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</si>
  <si>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</si>
  <si>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</si>
  <si>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</si>
  <si>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</si>
  <si>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</si>
  <si>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</si>
  <si>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</si>
  <si>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</si>
  <si>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</si>
  <si>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</si>
  <si>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</si>
  <si>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</si>
  <si>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</si>
  <si>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</si>
  <si>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</si>
  <si>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</si>
  <si>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</si>
  <si>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</si>
  <si>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</si>
  <si>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</si>
  <si>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</si>
  <si>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</si>
  <si>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</si>
  <si>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</si>
  <si>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</si>
  <si>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</si>
  <si>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</si>
  <si>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</si>
  <si>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</si>
  <si>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</si>
  <si>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</si>
  <si>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</si>
  <si>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</si>
  <si>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</si>
  <si>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</si>
  <si>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</si>
  <si>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</si>
  <si>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</si>
  <si>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</si>
  <si>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</si>
  <si>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</si>
  <si>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</si>
  <si>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</si>
  <si>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</si>
  <si>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</si>
  <si>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</si>
  <si>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</si>
  <si>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</si>
  <si>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</si>
  <si>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</si>
  <si>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</si>
  <si>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</si>
  <si>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</si>
  <si>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</si>
  <si>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</si>
  <si>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</si>
  <si>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</si>
  <si>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</si>
  <si>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</si>
  <si>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</si>
  <si>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</si>
  <si>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</si>
  <si>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</si>
  <si>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</si>
  <si>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</si>
  <si>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</si>
  <si>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</si>
  <si>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</si>
  <si>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</si>
  <si>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</si>
  <si>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</si>
  <si>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</si>
  <si>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</si>
  <si>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</si>
  <si>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</si>
  <si>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</si>
  <si>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</si>
  <si>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</si>
  <si>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</si>
  <si>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</si>
  <si>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</si>
  <si>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</si>
  <si>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</si>
  <si>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</si>
  <si>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</si>
  <si>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</si>
  <si>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</si>
  <si>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</si>
  <si>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</si>
  <si>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</si>
  <si>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</si>
  <si>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</si>
  <si>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</si>
  <si>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</si>
  <si>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</si>
  <si>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</si>
  <si>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</si>
  <si>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</si>
  <si>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</si>
  <si>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</si>
  <si>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</si>
  <si>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</si>
  <si>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</si>
  <si>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</si>
  <si>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</si>
  <si>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</si>
  <si>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</si>
  <si>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</si>
  <si>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</si>
  <si>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</si>
  <si>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</si>
  <si>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</si>
  <si>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</si>
  <si>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</si>
  <si>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</si>
  <si>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</si>
  <si>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</si>
  <si>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</si>
  <si>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</si>
  <si>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</si>
  <si>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</si>
  <si>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</si>
  <si>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</si>
  <si>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</si>
  <si>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</si>
  <si>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</si>
  <si>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</si>
  <si>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</si>
  <si>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</si>
  <si>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</si>
  <si>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</si>
  <si>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</si>
  <si>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</si>
  <si>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</si>
  <si>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</si>
  <si>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</si>
  <si>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</si>
  <si>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</si>
  <si>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</si>
  <si>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</si>
  <si>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</si>
  <si>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</si>
  <si>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</si>
  <si>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</si>
  <si>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</si>
  <si>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</si>
  <si>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</si>
  <si>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</si>
  <si>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</si>
  <si>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</si>
  <si>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</si>
  <si>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</si>
  <si>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</si>
  <si>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</si>
  <si>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</si>
  <si>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</si>
  <si>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</si>
  <si>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</si>
  <si>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</si>
  <si>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</si>
  <si>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</si>
  <si>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</si>
  <si>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</si>
  <si>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</si>
  <si>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</si>
  <si>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</si>
  <si>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</si>
  <si>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</si>
  <si>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</si>
  <si>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</si>
  <si>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</si>
  <si>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</si>
  <si>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</si>
  <si>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</si>
  <si>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</si>
  <si>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</si>
  <si>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</si>
  <si>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</si>
  <si>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</si>
  <si>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</si>
  <si>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</si>
  <si>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</si>
  <si>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</si>
  <si>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</si>
  <si>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</si>
  <si>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</si>
  <si>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</si>
  <si>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</si>
  <si>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</si>
  <si>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</si>
  <si>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</si>
  <si>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</si>
  <si>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</si>
  <si>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</si>
  <si>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</si>
  <si>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</si>
  <si>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</si>
  <si>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</si>
  <si>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</si>
  <si>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</si>
  <si>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</si>
  <si>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</si>
  <si>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</si>
  <si>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</si>
  <si>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</si>
  <si>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</si>
  <si>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</si>
  <si>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</si>
  <si>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</si>
  <si>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</si>
  <si>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</si>
  <si>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</si>
  <si>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</si>
  <si>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</si>
  <si>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</si>
  <si>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</si>
  <si>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</si>
  <si>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</si>
  <si>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</si>
  <si>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</si>
  <si>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</si>
  <si>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</si>
  <si>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</si>
  <si>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</si>
  <si>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</si>
  <si>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</si>
  <si>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</si>
  <si>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</si>
  <si>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</si>
  <si>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</si>
  <si>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</si>
  <si>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</si>
  <si>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</si>
  <si>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</si>
  <si>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</si>
  <si>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</si>
  <si>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</si>
  <si>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</si>
  <si>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</si>
  <si>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</si>
  <si>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</si>
  <si>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</si>
  <si>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</si>
  <si>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</si>
  <si>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</si>
  <si>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</si>
  <si>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</si>
  <si>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</si>
  <si>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</si>
  <si>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</si>
  <si>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</si>
  <si>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</si>
  <si>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</si>
  <si>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</si>
  <si>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</si>
  <si>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</si>
  <si>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</si>
  <si>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</si>
  <si>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</si>
  <si>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</si>
  <si>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</si>
  <si>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</si>
  <si>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</si>
  <si>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</si>
  <si>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</si>
  <si>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</si>
  <si>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</si>
  <si>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</si>
  <si>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</si>
  <si>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</si>
  <si>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</si>
  <si>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</si>
  <si>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</si>
  <si>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</si>
  <si>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</si>
  <si>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</si>
  <si>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</si>
  <si>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</si>
  <si>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</si>
  <si>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</si>
  <si>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</si>
  <si>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</si>
  <si>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</si>
  <si>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</si>
  <si>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</si>
  <si>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</si>
  <si>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</si>
  <si>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</si>
  <si>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</si>
  <si>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</si>
  <si>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</si>
  <si>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</si>
  <si>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</si>
  <si>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</si>
  <si>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</si>
  <si>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</si>
  <si>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</si>
  <si>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</si>
  <si>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</si>
  <si>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</si>
  <si>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</si>
  <si>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</si>
  <si>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</si>
  <si>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</si>
  <si>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</si>
  <si>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</si>
  <si>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</si>
  <si>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</si>
  <si>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</si>
  <si>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</si>
  <si>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</si>
  <si>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</si>
  <si>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</si>
  <si>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</si>
  <si>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</si>
  <si>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</si>
  <si>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</si>
  <si>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</si>
  <si>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</si>
  <si>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</si>
  <si>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</si>
  <si>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</si>
  <si>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</si>
  <si>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</si>
  <si>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</si>
  <si>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</si>
  <si>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</si>
  <si>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</si>
  <si>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</si>
  <si>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</si>
  <si>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</si>
  <si>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</si>
  <si>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</si>
  <si>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</si>
  <si>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</si>
  <si>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</si>
  <si>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</si>
  <si>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</si>
  <si>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</si>
  <si>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</si>
  <si>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</si>
  <si>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</si>
  <si>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</si>
  <si>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</si>
  <si>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</si>
  <si>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</si>
  <si>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</si>
  <si>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</si>
  <si>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</si>
  <si>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</si>
  <si>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</si>
  <si>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</si>
  <si>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</si>
  <si>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</si>
  <si>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</si>
  <si>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</si>
  <si>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</si>
  <si>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</si>
  <si>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</si>
  <si>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</si>
  <si>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</si>
  <si>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</si>
  <si>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</si>
  <si>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</si>
  <si>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</si>
  <si>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</si>
  <si>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</si>
  <si>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</si>
  <si>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</si>
  <si>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</si>
  <si>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</si>
  <si>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</si>
  <si>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</si>
  <si>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</si>
  <si>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</si>
  <si>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</si>
  <si>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</si>
  <si>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</si>
  <si>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</si>
  <si>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</si>
  <si>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</si>
  <si>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</si>
  <si>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</si>
  <si>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</si>
  <si>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</si>
  <si>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</si>
  <si>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</si>
  <si>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</si>
  <si>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</si>
  <si>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</si>
  <si>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</si>
  <si>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</si>
  <si>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</si>
  <si>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</si>
  <si>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</si>
  <si>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</si>
  <si>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</si>
  <si>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</si>
  <si>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</si>
  <si>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</si>
  <si>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</si>
  <si>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</si>
  <si>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</si>
  <si>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</si>
  <si>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</si>
  <si>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</si>
  <si>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</si>
  <si>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</si>
  <si>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</si>
  <si>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</si>
  <si>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</si>
  <si>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</si>
  <si>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</si>
  <si>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</si>
  <si>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</si>
  <si>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</si>
  <si>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</si>
  <si>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</si>
  <si>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</si>
  <si>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</si>
  <si>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</si>
  <si>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</si>
  <si>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</si>
  <si>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</si>
  <si>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</si>
  <si>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</si>
  <si>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</si>
  <si>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</si>
  <si>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</si>
  <si>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</si>
  <si>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</si>
  <si>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</si>
  <si>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</si>
  <si>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</si>
  <si>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</si>
  <si>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</si>
  <si>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</si>
  <si>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</si>
  <si>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</si>
  <si>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</si>
  <si>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</si>
  <si>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</si>
  <si>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</si>
  <si>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</si>
  <si>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</si>
  <si>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</si>
  <si>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</si>
  <si>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</si>
  <si>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</si>
  <si>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</si>
  <si>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</si>
  <si>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</si>
  <si>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</si>
  <si>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</si>
  <si>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</si>
  <si>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</si>
  <si>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</si>
  <si>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</si>
  <si>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</si>
  <si>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</si>
  <si>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</si>
  <si>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</si>
  <si>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</si>
  <si>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</si>
  <si>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</si>
  <si>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</si>
  <si>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</si>
  <si>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</si>
  <si>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</si>
  <si>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</si>
  <si>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</si>
  <si>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</si>
  <si>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</si>
  <si>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</si>
  <si>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</si>
  <si>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</si>
  <si>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</si>
  <si>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</si>
  <si>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</si>
  <si>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</si>
  <si>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</si>
  <si>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</si>
  <si>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</si>
  <si>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</si>
  <si>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</si>
  <si>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</si>
  <si>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</si>
  <si>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</si>
  <si>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</si>
  <si>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</si>
  <si>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</si>
  <si>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</si>
  <si>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</si>
  <si>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</si>
  <si>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</si>
  <si>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</si>
  <si>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</si>
  <si>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</si>
  <si>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</si>
  <si>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</si>
  <si>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</si>
  <si>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</si>
  <si>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</si>
  <si>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</si>
  <si>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</si>
  <si>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</si>
  <si>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</si>
  <si>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</si>
  <si>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</si>
  <si>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</si>
  <si>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</si>
  <si>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</si>
  <si>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</si>
  <si>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</si>
  <si>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</si>
  <si>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</si>
  <si>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</si>
  <si>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</si>
  <si>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</si>
  <si>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</si>
  <si>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</si>
  <si>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</si>
  <si>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</si>
  <si>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</si>
  <si>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</si>
  <si>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</si>
  <si>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</si>
  <si>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</si>
  <si>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</si>
  <si>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</si>
  <si>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</si>
  <si>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</si>
  <si>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</si>
  <si>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</si>
  <si>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</si>
  <si>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</si>
  <si>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</si>
  <si>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</si>
  <si>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</si>
  <si>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</si>
  <si>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</si>
  <si>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</si>
  <si>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</si>
  <si>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</si>
  <si>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</si>
  <si>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</si>
  <si>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</si>
  <si>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</si>
  <si>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</si>
  <si>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</si>
  <si>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</si>
  <si>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</si>
  <si>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</si>
  <si>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</si>
  <si>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</si>
  <si>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</si>
  <si>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</si>
  <si>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</si>
  <si>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</si>
  <si>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</si>
  <si>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</si>
  <si>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</si>
  <si>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</si>
  <si>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</si>
  <si>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</si>
  <si>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</si>
  <si>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</si>
  <si>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</si>
  <si>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</si>
  <si>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</si>
  <si>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</si>
  <si>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</si>
  <si>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</si>
  <si>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</si>
  <si>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</si>
  <si>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</si>
  <si>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</si>
  <si>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</si>
  <si>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</si>
  <si>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</si>
  <si>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</si>
  <si>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</si>
  <si>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</si>
  <si>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</si>
  <si>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</si>
  <si>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</si>
  <si>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</si>
  <si>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</si>
  <si>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</si>
  <si>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</si>
  <si>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</si>
  <si>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</si>
  <si>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</si>
  <si>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</si>
  <si>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</si>
  <si>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</si>
  <si>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</si>
  <si>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</si>
  <si>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</si>
  <si>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</si>
  <si>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</si>
  <si>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</si>
  <si>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</si>
  <si>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</si>
  <si>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</si>
  <si>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</si>
  <si>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</si>
  <si>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</si>
  <si>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</si>
  <si>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</si>
  <si>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</si>
  <si>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</si>
  <si>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</si>
  <si>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</si>
  <si>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</si>
  <si>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</si>
  <si>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</si>
  <si>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</si>
  <si>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</si>
  <si>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</si>
  <si>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</si>
  <si>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</si>
  <si>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</si>
  <si>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</si>
  <si>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</si>
  <si>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</si>
  <si>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</si>
  <si>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</si>
  <si>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</si>
  <si>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</si>
  <si>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</si>
  <si>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</si>
  <si>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</si>
  <si>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</si>
  <si>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</si>
  <si>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</si>
  <si>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</si>
  <si>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</si>
  <si>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</si>
  <si>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</si>
  <si>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</si>
  <si>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</si>
  <si>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</si>
  <si>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</si>
  <si>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</si>
  <si>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</si>
  <si>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</si>
  <si>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</si>
  <si>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</si>
  <si>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</si>
  <si>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</si>
  <si>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</si>
  <si>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</si>
  <si>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</si>
  <si>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</si>
  <si>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</si>
  <si>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</si>
  <si>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</si>
  <si>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</si>
  <si>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</si>
  <si>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</si>
  <si>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</si>
  <si>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</si>
  <si>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</si>
  <si>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</si>
  <si>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</si>
  <si>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</si>
  <si>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</si>
  <si>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</si>
  <si>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</si>
  <si>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</si>
  <si>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</si>
  <si>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</si>
  <si>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</si>
  <si>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</si>
  <si>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</si>
  <si>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</si>
  <si>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</si>
  <si>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</si>
  <si>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</si>
  <si>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</si>
  <si>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</si>
  <si>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</si>
  <si>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</si>
  <si>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</si>
  <si>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</si>
  <si>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</si>
  <si>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</si>
  <si>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</si>
  <si>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</si>
  <si>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</si>
  <si>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</si>
  <si>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</si>
  <si>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</si>
  <si>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</si>
  <si>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</si>
  <si>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</si>
  <si>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</si>
  <si>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</si>
  <si>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</si>
  <si>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</si>
  <si>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</si>
  <si>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</si>
  <si>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</si>
  <si>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</si>
  <si>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</si>
  <si>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</si>
  <si>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</si>
  <si>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</si>
  <si>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</si>
  <si>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</si>
  <si>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</si>
  <si>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</si>
  <si>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</si>
  <si>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</si>
  <si>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</si>
  <si>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</si>
  <si>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</si>
  <si>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</si>
  <si>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</si>
  <si>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</si>
  <si>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</si>
  <si>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</si>
  <si>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</si>
  <si>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</si>
  <si>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</si>
  <si>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</si>
  <si>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</si>
  <si>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</si>
  <si>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</si>
  <si>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</si>
  <si>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</si>
  <si>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</si>
  <si>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</si>
  <si>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</si>
  <si>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</si>
  <si>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</si>
  <si>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</si>
  <si>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</si>
  <si>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</si>
  <si>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</si>
  <si>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</si>
  <si>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</si>
  <si>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</si>
  <si>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</si>
  <si>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</si>
  <si>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</si>
  <si>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</si>
  <si>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</si>
  <si>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</si>
  <si>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</si>
  <si>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</si>
  <si>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</si>
  <si>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</si>
  <si>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</si>
  <si>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</si>
  <si>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</si>
  <si>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</si>
  <si>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</si>
  <si>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</si>
  <si>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</si>
  <si>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</si>
  <si>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</si>
  <si>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</si>
  <si>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</si>
  <si>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</si>
  <si>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</si>
  <si>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</si>
  <si>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</si>
  <si>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</si>
  <si>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</si>
  <si>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</si>
  <si>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</si>
  <si>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</si>
  <si>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</si>
  <si>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</si>
  <si>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</si>
  <si>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</si>
  <si>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</si>
  <si>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</si>
  <si>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</si>
  <si>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</si>
  <si>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</si>
  <si>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</si>
  <si>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</si>
  <si>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</si>
  <si>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</si>
  <si>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</si>
  <si>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</si>
  <si>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</si>
  <si>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</si>
  <si>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</si>
  <si>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</si>
  <si>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</si>
  <si>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</si>
  <si>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</si>
  <si>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</si>
  <si>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</si>
  <si>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</si>
  <si>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</si>
  <si>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</si>
  <si>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</si>
  <si>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</si>
  <si>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</si>
  <si>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</si>
  <si>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</si>
  <si>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</si>
  <si>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</si>
  <si>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</si>
  <si>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</si>
  <si>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</si>
  <si>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</si>
  <si>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</si>
  <si>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</si>
  <si>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</si>
  <si>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</si>
  <si>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</si>
  <si>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</si>
  <si>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</si>
  <si>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</si>
  <si>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</si>
  <si>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</si>
  <si>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</si>
  <si>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</si>
  <si>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</si>
  <si>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</si>
  <si>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</si>
  <si>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</si>
  <si>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</si>
  <si>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</si>
  <si>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</si>
  <si>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</si>
  <si>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</si>
  <si>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</si>
  <si>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</si>
  <si>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</si>
  <si>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</si>
  <si>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</si>
  <si>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</si>
  <si>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</si>
  <si>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</si>
  <si>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</si>
  <si>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</si>
  <si>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</si>
  <si>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</si>
  <si>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</si>
  <si>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</si>
  <si>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</si>
  <si>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</si>
  <si>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</si>
  <si>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</si>
  <si>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</si>
  <si>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</si>
  <si>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</si>
  <si>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</si>
  <si>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</si>
  <si>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</si>
  <si>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</si>
  <si>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</si>
  <si>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</si>
  <si>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</si>
  <si>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</si>
  <si>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</si>
  <si>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</si>
  <si>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</si>
  <si>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</si>
  <si>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</si>
  <si>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</si>
  <si>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</si>
  <si>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</si>
  <si>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</si>
  <si>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</si>
  <si>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</si>
  <si>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</si>
  <si>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</si>
  <si>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</si>
  <si>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</si>
  <si>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</si>
  <si>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</si>
  <si>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</si>
  <si>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</si>
  <si>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</si>
  <si>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</si>
  <si>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</si>
  <si>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</si>
  <si>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</si>
  <si>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</si>
  <si>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</si>
  <si>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</si>
  <si>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</si>
  <si>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</si>
  <si>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</si>
  <si>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</si>
  <si>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</si>
  <si>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</si>
  <si>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</si>
  <si>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</si>
  <si>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</si>
  <si>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</si>
  <si>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</si>
  <si>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</si>
  <si>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</si>
  <si>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</si>
  <si>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</si>
  <si>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</si>
  <si>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</si>
  <si>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</si>
  <si>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</si>
  <si>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</si>
  <si>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</si>
  <si>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</si>
  <si>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</si>
  <si>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</si>
  <si>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</si>
  <si>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</si>
  <si>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</si>
  <si>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</si>
  <si>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</si>
  <si>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</si>
  <si>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</si>
  <si>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</si>
  <si>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</si>
  <si>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</si>
  <si>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</si>
  <si>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</si>
  <si>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</si>
  <si>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</si>
  <si>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</si>
  <si>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</si>
  <si>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</si>
  <si>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</si>
  <si>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</si>
  <si>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</si>
  <si>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</si>
  <si>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</si>
  <si>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</si>
  <si>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</si>
  <si>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</si>
  <si>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</si>
  <si>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</si>
  <si>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</si>
  <si>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</si>
  <si>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</si>
  <si>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</si>
  <si>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</si>
  <si>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</si>
  <si>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</si>
  <si>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</si>
  <si>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</si>
  <si>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</si>
  <si>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</si>
  <si>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</si>
  <si>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</si>
  <si>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</si>
  <si>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</si>
  <si>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</si>
  <si>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</si>
  <si>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</si>
  <si>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</si>
  <si>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</si>
  <si>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</si>
  <si>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</si>
  <si>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</si>
  <si>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</si>
  <si>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</si>
  <si>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</si>
  <si>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</si>
  <si>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</si>
  <si>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</si>
  <si>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</si>
  <si>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</si>
  <si>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</si>
  <si>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</si>
  <si>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</si>
  <si>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</si>
  <si>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</si>
  <si>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</si>
  <si>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</si>
  <si>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</si>
  <si>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</si>
  <si>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</si>
  <si>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</si>
  <si>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</si>
  <si>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</si>
  <si>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</si>
  <si>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</si>
  <si>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</si>
  <si>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</si>
  <si>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</si>
  <si>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</si>
  <si>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</si>
  <si>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</si>
  <si>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</si>
  <si>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</si>
  <si>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</si>
  <si>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</si>
  <si>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</si>
  <si>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</si>
  <si>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</si>
  <si>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</si>
  <si>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</si>
  <si>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</si>
  <si>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</si>
  <si>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</si>
  <si>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</si>
  <si>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</si>
  <si>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</si>
  <si>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</si>
  <si>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</si>
  <si>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</si>
  <si>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</si>
  <si>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</si>
  <si>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</si>
  <si>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</si>
  <si>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</si>
  <si>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</si>
  <si>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</si>
  <si>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</si>
  <si>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</si>
  <si>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</si>
  <si>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</si>
  <si>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</si>
  <si>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</si>
  <si>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</si>
  <si>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</si>
  <si>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</si>
  <si>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</si>
  <si>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</si>
  <si>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</si>
  <si>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</si>
  <si>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</si>
  <si>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</si>
  <si>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</si>
  <si>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</si>
  <si>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</si>
  <si>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</si>
  <si>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</si>
  <si>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</si>
  <si>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</si>
  <si>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</si>
  <si>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</si>
  <si>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</si>
  <si>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</si>
  <si>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</si>
  <si>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</si>
  <si>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</si>
  <si>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</si>
  <si>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</si>
  <si>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</si>
  <si>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</si>
  <si>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</si>
  <si>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</si>
  <si>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</si>
  <si>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</si>
  <si>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</si>
  <si>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</si>
  <si>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</si>
  <si>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</si>
  <si>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</si>
  <si>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</si>
  <si>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</si>
  <si>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</si>
  <si>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</si>
  <si>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</si>
  <si>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</si>
  <si>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</si>
  <si>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</si>
  <si>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</si>
  <si>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</si>
  <si>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</si>
  <si>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</si>
  <si>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</si>
  <si>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</si>
  <si>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</si>
  <si>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</si>
  <si>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</si>
  <si>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</si>
  <si>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</si>
  <si>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</si>
  <si>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</si>
  <si>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</si>
  <si>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</si>
  <si>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</si>
  <si>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</si>
  <si>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</si>
  <si>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</si>
  <si>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</si>
  <si>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</si>
  <si>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</si>
  <si>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</si>
  <si>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</si>
  <si>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</si>
  <si>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</si>
  <si>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</si>
  <si>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</si>
  <si>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</si>
  <si>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</si>
  <si>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</si>
  <si>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</si>
  <si>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</si>
  <si>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</si>
  <si>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</si>
  <si>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</si>
  <si>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</si>
  <si>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</si>
  <si>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</si>
  <si>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</si>
  <si>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</si>
  <si>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</si>
  <si>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</si>
  <si>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</si>
  <si>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</si>
  <si>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</si>
  <si>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</si>
  <si>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</si>
  <si>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</si>
  <si>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</si>
  <si>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</si>
  <si>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</si>
  <si>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</si>
  <si>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</si>
  <si>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</si>
  <si>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</si>
  <si>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</si>
  <si>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</si>
  <si>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</si>
  <si>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</si>
  <si>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</si>
  <si>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</si>
  <si>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</si>
  <si>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</si>
  <si>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</si>
  <si>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</si>
  <si>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</si>
  <si>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</si>
  <si>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</si>
  <si>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</si>
  <si>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</si>
  <si>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</si>
  <si>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</si>
  <si>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</si>
  <si>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</si>
  <si>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</si>
  <si>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</si>
  <si>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</si>
  <si>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</si>
  <si>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</si>
  <si>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</si>
  <si>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</si>
  <si>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</si>
  <si>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</si>
  <si>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</si>
  <si>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</si>
  <si>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</si>
  <si>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</si>
  <si>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</si>
  <si>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</si>
  <si>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</si>
  <si>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</si>
  <si>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</si>
  <si>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</si>
  <si>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</si>
  <si>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</si>
  <si>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</si>
  <si>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</si>
  <si>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</si>
  <si>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</si>
  <si>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</si>
  <si>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</si>
  <si>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</si>
  <si>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</si>
  <si>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</si>
  <si>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</si>
  <si>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</si>
  <si>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</si>
  <si>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</si>
  <si>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</si>
  <si>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</si>
  <si>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</si>
  <si>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</si>
  <si>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</si>
  <si>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</si>
  <si>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</si>
  <si>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</si>
  <si>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</si>
  <si>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</si>
  <si>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</si>
  <si>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</si>
  <si>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</si>
  <si>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</si>
  <si>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</si>
  <si>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</si>
  <si>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</si>
  <si>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</si>
  <si>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</si>
  <si>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</si>
  <si>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</si>
  <si>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</si>
  <si>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</si>
  <si>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</si>
  <si>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</si>
  <si>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</si>
  <si>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</si>
  <si>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</si>
  <si>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</si>
  <si>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</si>
  <si>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</si>
  <si>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</si>
  <si>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</si>
  <si>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</si>
  <si>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</si>
  <si>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</si>
  <si>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</si>
  <si>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</si>
  <si>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</si>
  <si>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</si>
  <si>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</si>
  <si>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</si>
  <si>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</si>
  <si>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</si>
  <si>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</si>
  <si>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</si>
  <si>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</si>
  <si>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</si>
  <si>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</si>
  <si>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</si>
  <si>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</si>
  <si>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</si>
  <si>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</si>
  <si>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</si>
  <si>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</si>
  <si>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</si>
  <si>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</si>
  <si>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</si>
  <si>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</si>
  <si>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</si>
  <si>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</si>
  <si>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</si>
  <si>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</si>
  <si>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</si>
  <si>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</si>
  <si>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</si>
  <si>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</si>
  <si>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</si>
  <si>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</si>
  <si>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</si>
  <si>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</si>
  <si>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</si>
  <si>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</si>
  <si>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</si>
  <si>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</si>
  <si>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</si>
  <si>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</si>
  <si>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</si>
  <si>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</si>
  <si>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</si>
  <si>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</si>
  <si>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</si>
  <si>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</si>
  <si>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</si>
  <si>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</si>
  <si>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</si>
  <si>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</si>
  <si>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</si>
  <si>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</si>
  <si>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</si>
  <si>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</si>
  <si>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</si>
  <si>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</si>
  <si>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</si>
  <si>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</si>
  <si>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</si>
  <si>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</si>
  <si>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</si>
  <si>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</si>
  <si>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</si>
  <si>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</si>
  <si>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</si>
  <si>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</si>
  <si>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</si>
  <si>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</si>
  <si>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</si>
  <si>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</si>
  <si>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</si>
  <si>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</si>
  <si>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</si>
  <si>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</si>
  <si>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</si>
  <si>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</si>
  <si>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</si>
  <si>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</si>
  <si>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</si>
  <si>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</si>
  <si>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</si>
  <si>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</si>
  <si>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</si>
  <si>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</si>
  <si>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</si>
  <si>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</si>
  <si>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</si>
  <si>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</si>
  <si>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</si>
  <si>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</si>
  <si>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</si>
  <si>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</si>
  <si>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</si>
  <si>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</si>
  <si>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</si>
  <si>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</si>
  <si>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</si>
  <si>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</si>
  <si>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</si>
  <si>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</si>
  <si>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</si>
  <si>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</si>
  <si>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</si>
  <si>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</si>
  <si>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</si>
  <si>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</si>
  <si>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</si>
  <si>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</si>
  <si>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</si>
  <si>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</si>
  <si>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</si>
  <si>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</si>
  <si>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</si>
  <si>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</si>
  <si>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</si>
  <si>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</si>
  <si>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</si>
  <si>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</si>
  <si>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</si>
  <si>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</si>
  <si>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</si>
  <si>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</si>
  <si>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</si>
  <si>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</si>
  <si>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</si>
  <si>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</si>
  <si>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</si>
  <si>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</si>
  <si>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</si>
  <si>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</si>
  <si>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</si>
  <si>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</si>
  <si>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</si>
  <si>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</si>
  <si>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</si>
  <si>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</si>
  <si>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</si>
  <si>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</si>
  <si>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</si>
  <si>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</si>
  <si>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</si>
  <si>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</si>
  <si>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</si>
  <si>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</si>
  <si>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</si>
  <si>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</si>
  <si>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</si>
  <si>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</si>
  <si>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</si>
  <si>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</si>
  <si>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</si>
  <si>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</si>
  <si>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</si>
  <si>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</si>
  <si>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</si>
  <si>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</si>
  <si>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</si>
  <si>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</si>
  <si>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</si>
  <si>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</si>
  <si>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</si>
  <si>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</si>
  <si>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</si>
  <si>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</si>
  <si>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</si>
  <si>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</si>
  <si>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</si>
  <si>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</si>
  <si>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</si>
  <si>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</si>
  <si>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</si>
  <si>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</si>
  <si>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</si>
  <si>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</si>
  <si>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</si>
  <si>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</si>
  <si>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</si>
  <si>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</si>
  <si>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</si>
  <si>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</si>
  <si>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</si>
  <si>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</si>
  <si>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</si>
  <si>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</si>
  <si>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</si>
  <si>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</si>
  <si>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</si>
  <si>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</si>
  <si>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</si>
  <si>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</si>
  <si>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</si>
  <si>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</si>
  <si>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</si>
  <si>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</si>
  <si>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</si>
  <si>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</si>
  <si>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</si>
  <si>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</si>
  <si>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</si>
  <si>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</si>
  <si>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</si>
  <si>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</si>
  <si>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</si>
  <si>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</si>
  <si>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</si>
  <si>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</si>
  <si>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</si>
  <si>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</si>
  <si>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</si>
  <si>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</si>
  <si>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</si>
  <si>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</si>
  <si>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</si>
  <si>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</si>
  <si>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</si>
  <si>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</si>
  <si>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</si>
  <si>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</si>
  <si>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</si>
  <si>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</si>
  <si>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</si>
  <si>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</si>
  <si>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</si>
  <si>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</si>
  <si>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</si>
  <si>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</si>
  <si>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</si>
  <si>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</si>
  <si>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</si>
  <si>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</si>
  <si>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</si>
  <si>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</si>
  <si>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</si>
  <si>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</si>
  <si>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</si>
  <si>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</si>
  <si>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</si>
  <si>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</si>
  <si>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</si>
  <si>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</si>
  <si>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</si>
  <si>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</si>
  <si>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</si>
  <si>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</si>
  <si>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</si>
  <si>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</si>
  <si>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</si>
  <si>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</si>
  <si>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</si>
  <si>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</si>
  <si>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</si>
  <si>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</si>
  <si>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</si>
  <si>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</si>
  <si>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</si>
  <si>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</si>
  <si>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</si>
  <si>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</si>
  <si>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</si>
  <si>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</si>
  <si>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</si>
  <si>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</si>
  <si>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</si>
  <si>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</si>
  <si>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</si>
  <si>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</si>
  <si>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</si>
  <si>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</si>
  <si>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</si>
  <si>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</si>
  <si>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</si>
  <si>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</si>
  <si>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</si>
  <si>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</si>
  <si>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</si>
  <si>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</si>
  <si>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</si>
  <si>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</si>
  <si>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</si>
  <si>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</si>
  <si>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</si>
  <si>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</si>
  <si>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</si>
  <si>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</si>
  <si>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</si>
  <si>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</si>
  <si>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</si>
  <si>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</si>
  <si>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</si>
  <si>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</si>
  <si>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</si>
  <si>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</si>
  <si>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</si>
  <si>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</si>
  <si>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</si>
  <si>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</si>
  <si>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</si>
  <si>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</si>
  <si>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</si>
  <si>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</si>
  <si>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</si>
  <si>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</si>
  <si>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</si>
  <si>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</si>
  <si>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</si>
  <si>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</si>
  <si>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</si>
  <si>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</si>
  <si>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</si>
  <si>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</si>
  <si>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</si>
  <si>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</si>
  <si>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</si>
  <si>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</si>
  <si>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</si>
  <si>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</si>
  <si>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</si>
  <si>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</si>
  <si>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</si>
  <si>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</si>
  <si>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</si>
  <si>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</si>
  <si>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</si>
  <si>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</si>
  <si>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</si>
  <si>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</si>
  <si>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</si>
  <si>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</si>
  <si>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</si>
  <si>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</si>
  <si>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</si>
  <si>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</si>
  <si>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</si>
  <si>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</si>
  <si>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</si>
  <si>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</si>
  <si>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</si>
  <si>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</si>
  <si>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</si>
  <si>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</si>
  <si>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</si>
  <si>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</si>
  <si>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</si>
  <si>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</si>
  <si>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</si>
  <si>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</si>
  <si>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</si>
  <si>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</si>
  <si>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</si>
  <si>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</si>
  <si>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</si>
  <si>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</si>
  <si>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</si>
  <si>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</si>
  <si>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</si>
  <si>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</si>
  <si>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</si>
  <si>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</si>
  <si>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</si>
  <si>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</si>
  <si>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</si>
  <si>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</si>
  <si>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</si>
  <si>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</si>
  <si>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</si>
  <si>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</si>
  <si>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</si>
  <si>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</si>
  <si>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</si>
  <si>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</si>
  <si>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</si>
  <si>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</si>
  <si>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</si>
  <si>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</si>
  <si>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</si>
  <si>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</si>
  <si>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</si>
  <si>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</si>
  <si>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</si>
  <si>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</si>
  <si>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</si>
  <si>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</si>
  <si>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</si>
  <si>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</si>
  <si>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</si>
  <si>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</si>
  <si>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</si>
  <si>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</si>
  <si>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</si>
  <si>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</si>
  <si>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</si>
  <si>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</si>
  <si>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</si>
  <si>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</si>
  <si>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</si>
  <si>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</si>
  <si>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</si>
  <si>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</si>
  <si>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</si>
  <si>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</si>
  <si>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</si>
  <si>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</si>
  <si>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</si>
  <si>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</si>
  <si>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</si>
  <si>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</si>
  <si>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</si>
  <si>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</si>
  <si>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</si>
  <si>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</si>
  <si>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</si>
  <si>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</si>
  <si>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</si>
  <si>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</si>
  <si>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</si>
  <si>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</si>
  <si>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</si>
  <si>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</si>
  <si>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</si>
  <si>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</si>
  <si>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</si>
  <si>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</si>
  <si>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</si>
  <si>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</si>
  <si>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</si>
  <si>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</si>
  <si>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</si>
  <si>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</si>
  <si>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</si>
  <si>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</si>
  <si>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</si>
  <si>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</si>
  <si>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</si>
  <si>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</si>
  <si>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</si>
  <si>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</si>
  <si>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</si>
  <si>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</si>
  <si>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</si>
  <si>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</si>
  <si>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</si>
  <si>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</si>
  <si>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</si>
  <si>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</si>
  <si>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</si>
  <si>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</si>
  <si>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</si>
  <si>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</si>
  <si>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</si>
  <si>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</si>
  <si>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</si>
  <si>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</si>
  <si>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</si>
  <si>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</si>
  <si>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</si>
  <si>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</si>
  <si>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</si>
  <si>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</si>
  <si>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</si>
  <si>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</si>
  <si>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</si>
  <si>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</si>
  <si>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</si>
  <si>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</si>
  <si>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</si>
  <si>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</si>
  <si>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</si>
  <si>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</si>
  <si>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</si>
  <si>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</si>
  <si>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</si>
  <si>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</si>
  <si>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</si>
  <si>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</si>
  <si>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</si>
  <si>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</si>
  <si>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</si>
  <si>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</si>
  <si>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</si>
  <si>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</si>
  <si>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</si>
  <si>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</si>
  <si>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</si>
  <si>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</si>
  <si>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</si>
  <si>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</si>
  <si>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</si>
  <si>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</si>
  <si>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</si>
  <si>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</si>
  <si>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</si>
  <si>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</si>
  <si>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</si>
  <si>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</si>
  <si>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</si>
  <si>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</si>
  <si>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</si>
  <si>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</si>
  <si>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</si>
  <si>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</si>
  <si>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</si>
  <si>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</si>
  <si>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</si>
  <si>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</si>
  <si>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</si>
  <si>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</si>
  <si>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</si>
  <si>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</si>
  <si>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</si>
  <si>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</si>
  <si>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</si>
  <si>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</si>
  <si>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</si>
  <si>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</si>
  <si>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</si>
  <si>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</si>
  <si>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</si>
  <si>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</si>
  <si>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</si>
  <si>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</si>
  <si>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</si>
  <si>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</si>
  <si>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</si>
  <si>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</si>
  <si>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</si>
  <si>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</si>
  <si>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</si>
  <si>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</si>
  <si>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</si>
  <si>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</si>
  <si>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</si>
  <si>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</si>
  <si>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</si>
  <si>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</si>
  <si>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</si>
  <si>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</si>
  <si>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</si>
  <si>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</si>
  <si>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</si>
  <si>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</si>
  <si>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</si>
  <si>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</si>
  <si>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</si>
  <si>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</si>
  <si>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</si>
  <si>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</si>
  <si>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</si>
  <si>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</si>
  <si>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</si>
  <si>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</si>
  <si>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</si>
  <si>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</si>
  <si>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</si>
  <si>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</si>
  <si>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</si>
  <si>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</si>
  <si>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</si>
  <si>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</si>
  <si>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</si>
  <si>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</si>
  <si>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</si>
  <si>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</si>
  <si>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</si>
  <si>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</si>
  <si>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</si>
  <si>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</si>
  <si>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</si>
  <si>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</si>
  <si>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</si>
  <si>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</si>
  <si>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</si>
  <si>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</si>
  <si>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</si>
  <si>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</si>
  <si>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</si>
  <si>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</si>
  <si>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</si>
  <si>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</si>
  <si>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</si>
  <si>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</si>
  <si>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</si>
  <si>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</si>
  <si>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</si>
  <si>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</si>
  <si>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</si>
  <si>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</si>
  <si>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</si>
  <si>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</si>
  <si>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</si>
  <si>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</si>
  <si>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</si>
  <si>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</si>
  <si>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</si>
  <si>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</si>
  <si>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</si>
  <si>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</si>
  <si>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</si>
  <si>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</si>
  <si>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</si>
  <si>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</si>
  <si>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</si>
  <si>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</si>
  <si>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</si>
  <si>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</si>
  <si>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</si>
  <si>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</si>
  <si>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</si>
  <si>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</si>
  <si>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</si>
  <si>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</si>
  <si>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</si>
  <si>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</si>
  <si>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</si>
  <si>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</si>
  <si>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</si>
  <si>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</si>
  <si>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</si>
  <si>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</si>
  <si>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</si>
  <si>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</si>
  <si>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</si>
  <si>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</si>
  <si>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</si>
  <si>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</si>
  <si>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</si>
  <si>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</si>
  <si>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</si>
  <si>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</si>
  <si>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</si>
  <si>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</si>
  <si>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</si>
  <si>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</si>
  <si>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</si>
  <si>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</si>
  <si>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</si>
  <si>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</si>
  <si>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</si>
  <si>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</si>
  <si>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</si>
  <si>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</si>
  <si>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</si>
  <si>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</si>
  <si>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</si>
  <si>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</si>
  <si>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</si>
  <si>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</si>
  <si>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</si>
  <si>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</si>
  <si>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</si>
  <si>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</si>
  <si>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</si>
  <si>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</si>
  <si>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</si>
  <si>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</si>
  <si>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</si>
  <si>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</si>
  <si>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</si>
  <si>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</si>
  <si>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</si>
  <si>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</si>
  <si>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</si>
  <si>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</si>
  <si>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</si>
  <si>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</si>
  <si>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</si>
  <si>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</si>
  <si>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</si>
  <si>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</si>
  <si>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</si>
  <si>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</si>
  <si>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</si>
  <si>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</si>
  <si>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</si>
  <si>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</si>
  <si>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</si>
  <si>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</si>
  <si>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</si>
  <si>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</si>
  <si>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</si>
  <si>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</si>
  <si>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</si>
  <si>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</si>
  <si>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</si>
  <si>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</si>
  <si>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</si>
  <si>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</si>
  <si>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</si>
  <si>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</si>
  <si>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</si>
  <si>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</si>
  <si>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</si>
  <si>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</si>
  <si>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</si>
  <si>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</si>
  <si>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</si>
  <si>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</si>
  <si>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</si>
  <si>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</si>
  <si>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</si>
  <si>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</si>
  <si>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</si>
  <si>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</si>
  <si>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</si>
  <si>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</si>
  <si>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</si>
  <si>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</si>
  <si>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</si>
  <si>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</si>
  <si>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</si>
  <si>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</si>
  <si>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</si>
  <si>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</si>
  <si>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</si>
  <si>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</si>
  <si>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</si>
  <si>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</si>
  <si>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</si>
  <si>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</si>
  <si>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</si>
  <si>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</si>
  <si>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</si>
  <si>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</si>
  <si>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</si>
  <si>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</si>
  <si>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</si>
  <si>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</si>
  <si>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</si>
  <si>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</si>
  <si>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</si>
  <si>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</si>
  <si>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</si>
  <si>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</si>
  <si>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</si>
  <si>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</si>
  <si>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</si>
  <si>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</si>
  <si>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</si>
  <si>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</si>
  <si>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</si>
  <si>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150 KM </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</si>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</sst>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278.64789166666742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1.1385628472271492</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0.53577349537226837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45941.596317476855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45941.596317476855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45941.596317476855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45941.596317476855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45941.596317476855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45941.596317476855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45941.596317476855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45941.596317476855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45941.596317476855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45941.596317476855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45941.596317476855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45941.596317476855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45941.596317476855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45941.596317476855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45941.596317476855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45941.596317476855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45941.596317476855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45941.596317476855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45941.596317476855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45941.596317476855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45941.596317476855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45941.596317476855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45941.596317476855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45941.596317476855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45941.596317476855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45941.596317476855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45941.596317476855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45941.596317476855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45941.596317476855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45941.596317476855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45941.596317476855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45941.596317476855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45941.596317476855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45941.596317476855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45941.596317476855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45941.596317476855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45941.596317476855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45941.596317476855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45941.596317476855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45941.596317476855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45941.596317476855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45941.596317476855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45941.596317476855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45941.596317476855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45941.596317476855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45941.596317476855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134.86923425926216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116.59647962963209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45941.596317476855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R2</v>
      </c>
      <c r="C6" s="18">
        <v>1</v>
      </c>
      <c r="D6" s="18" t="s">
        <v>24698</v>
      </c>
      <c r="E6" s="117" t="s">
        <v>38964</v>
      </c>
      <c r="F6" s="118"/>
      <c r="G6" s="119">
        <f ca="1">IFERROR(NOW()-F6,"-")</f>
        <v>45941.596317476855</v>
      </c>
      <c r="H6" s="163">
        <v>45941.593587962961</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45941.596317476855</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45941.596317476855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45941.596317592594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45941.596317592594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45941.596317592594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45941.596317592594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45941.596317592594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45941.596317592594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45941.596317592594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45941.596317592594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45941.596317592594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45941.596317592594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45941.596317592594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45941.596317592594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45941.596317592594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45941.596317592594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45941.596317592594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45941.596317592594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45941.596317592594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45941.596317592594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45941.596317592594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45941.596317592594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45941.596317592594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45941.596317592594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45941.596317592594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45941.596317592594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45941.596317592594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45941.596317592594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45941.596317592594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45941.596317592594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45941.596317592594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45941.596317592594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45941.596317592594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45941.596317592594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45941.596317592594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45941.596317592594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45941.596317592594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45941.596317592594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45941.596317592594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45941.596317592594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45941.596317592594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45941.596317592594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45941.596317592594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45941.596317592594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45941.596317592594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45941.596317592594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45941.596317592594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45941.596317592594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45941.596317592594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45941.596317592594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45941.596317592594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45941.596317592594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45941.596317592594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45941.596317592594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45941.596317592594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45941.596317592594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45941.596317592594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45941.596317592594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45941.596317592594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45941.596317592594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45941.596317592594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45941.596317592594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45941.596317592594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45941.596317592594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45941.596317592594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45941.596317592594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45941.596317592594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45941.596317592594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45941.596317592594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45941.596317592594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45941.596317592594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45941.596317592594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45941.596317592594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45941.596317592594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45941.596317592594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45941.596317592594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45941.596317592594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45941.596317592594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45941.596317592594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45941.596317592594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45941.596317592594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45941.596317592594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45941.596317592594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45941.596317592594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45941.596317592594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45941.596317592594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45941.596317592594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45941.596317592594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45941.596317592594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45941.596317592594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45941.596317592594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45941.596317592594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45941.596317592594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45941.596317592594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45941.596317592594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45941.596317592594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45941.596317592594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45941.596317592594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45941.596317592594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45941.596317592594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45941.596317592594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45941.596317592594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45941.596317592594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45941.596317592594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45941.596317592594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45941.596317592594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45941.596317592594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45941.596317592594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45941.596317592594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45941.596317592594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45941.596317592594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45941.596317592594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45941.596317592594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45941.596317592594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45941.596317592594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45941.596317592594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45941.596317592594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45941.596317592594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45941.596317592594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45941.596317592594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45941.596317592594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45941.596317592594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45941.596317592594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45941.596317592594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45941.596317592594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45941.596317592594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45941.596317592594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45941.596317592594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45941.596317592594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45941.596317592594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45941.596317592594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45941.596317592594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45941.596317592594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45941.596317592594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45941.596317592594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45941.596317592594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45941.596317592594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45941.596317592594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45941.596317592594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45941.596317592594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45941.596317592594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45941.596317592594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45941.596317592594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45941.596317592594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45941.596317592594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45941.596317592594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45941.596317592594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45941.596317592594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45941.596317592594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45941.596317592594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45941.596317592594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45941.596317592594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45941.596317592594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45941.596317592594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45941.596317592594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45941.596317592594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45941.596317592594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45941.596317592594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45941.596317592594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45941.596317592594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45941.596317592594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45941.596317592594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45941.596317592594</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39057</v>
      </c>
      <c r="B2" s="64" t="str">
        <f>IFERROR(VLOOKUP(D2,DB!A:K,11,0),"")</f>
        <v>R3</v>
      </c>
      <c r="C2" s="18">
        <v>2</v>
      </c>
      <c r="D2" s="18" t="s">
        <v>16399</v>
      </c>
      <c r="E2" s="18" t="s">
        <v>38964</v>
      </c>
      <c r="F2" s="20">
        <v>45941.541539351849</v>
      </c>
      <c r="G2" s="21">
        <f t="shared" ref="G2:G18" ca="1" si="0">IFERROR(NOW()-F2,"-")</f>
        <v>5.4778240744781215E-2</v>
      </c>
      <c r="H2" s="22">
        <v>45941.535416666666</v>
      </c>
      <c r="I2" s="19" t="str">
        <f>IFERROR(VLOOKUP(D2,DB!A:F,6,0),"")</f>
        <v>SCECO</v>
      </c>
      <c r="J2" s="18" t="str">
        <f>IFERROR(VLOOKUP(D2,DB!A:G,7,0),"")</f>
        <v>In progress</v>
      </c>
      <c r="K2" s="47" t="s">
        <v>39058</v>
      </c>
      <c r="L2" s="23" t="str">
        <f>IFERROR(VLOOKUP(D2,DB!A:I,9,0),"")</f>
        <v>Latis</v>
      </c>
    </row>
    <row r="3" spans="1:13" ht="15" customHeight="1">
      <c r="A3" s="19"/>
      <c r="B3" s="64" t="str">
        <f>IFERROR(VLOOKUP(D3,DB!A:K,11,0),"")</f>
        <v/>
      </c>
      <c r="C3" s="18"/>
      <c r="D3" s="18"/>
      <c r="E3" s="18"/>
      <c r="F3" s="20"/>
      <c r="G3" s="21">
        <f t="shared" ca="1" si="0"/>
        <v>45941.596317592594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45941.596317592594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45941.596317592594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45941.596317592594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45941.596317592594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45941.596317592594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45941.596317592594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45941.596317592594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45941.596317592594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45941.596317592594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45941.596317592594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45941.596317592594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45941.596317592594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45941.596317592594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45941.596317592594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45941.596317592594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45941.596317592594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45941.596317592594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45941.596317592594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45941.596317592594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45941.596317592594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45941.596317592594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45941.596317592594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45941.596317592594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45941.596317592594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45941.596317592594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45941.596317592594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45941.596317592594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45941.596317592594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45941.596317592594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45941.596317592594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45941.596317592594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45941.596317592594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45941.596317592594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45941.596317592594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45941.596317592594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45941.596317592594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45941.596317592594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45941.596317592594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45941.596317592594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45941.596317592594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45941.596317592594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45941.596317592594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45941.596317592594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45941.596317592594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45941.596317592594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45941.596317592594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45941.596317592594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45941.596317592594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45941.596317592594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45941.596317592594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45941.596317592594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45941.596317592594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45941.596317592594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45941.596317592594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45941.596317592594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45941.596317592594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45941.596317592594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45941.596317592594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45941.596317592594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45941.596317592594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45941.596317592594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45941.596317592594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45941.596317592594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45941.596317592594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45941.596317592594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45941.596317592594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45941.596317592594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45941.596317592594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45941.596317592594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45941.596317592594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45941.596317592594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45941.596317592594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45941.596317592594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45941.596317592594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45941.596317592594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45941.596317592594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45941.596317592594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45941.596317592594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45941.596317592594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45941.596317592594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45941.596317592594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45941.596317592594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45941.596317592594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45941.596317592594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45941.596317592594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45941.596317592594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45941.596317592594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45941.596317592594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45941.596317592594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45941.596317592594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45941.596317592594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45941.596317592594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45941.596317592594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45941.596317592594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45941.596317592594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45941.596317592594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45941.596317592594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45941.596317592594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45941.596317592594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45941.596317592594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45941.596317592594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45941.596317592594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45941.596317592594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45941.596317592594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45941.596317592594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45941.596317592594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45941.596317592594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45941.596317592594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45941.596317592594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45941.596317592594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45941.596317592594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45941.596317592594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45941.596317592594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45941.596317592594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45941.596317592594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45941.596317592594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45941.596317592594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45941.596317592594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45941.596317592594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45941.596317592594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45941.596317592594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45941.596317592594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45941.596317592594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45941.596317592594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45941.596317592594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45941.596317592594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45941.596317592594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45941.596317592594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45941.596317592594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45941.596317592594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45941.596317592594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45941.596317592594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45941.596317592594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45941.596317592594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45941.596317592594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45941.596317592594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45941.596317592594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45941.596317592594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45941.596317592594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45941.596317592594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45941.596317592594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45941.596317592594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45941.596317592594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45941.596317592594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45941.596317592594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45941.596317592594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45941.596317592594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45941.596317592594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45941.596317592594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45941.596317592594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45941.596317592594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45941.596317592594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45941.596317592594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45941.596317592594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45941.596317592594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45941.596317592594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45941.596317592594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45941.596317592594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45941.596317592594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45941.596317592594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45941.596317592594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45941.596317592594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45941.596317592594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45941.596317592594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45941.596317592594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45941.596317592594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45941.596317592594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45941.596317592594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45941.596317592594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45941.596317592594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45941.596317592594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45941.596317592594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45941.596317592594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45941.596317592594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45941.596317592594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45941.596317592594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45941.596317592594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45941.596317592594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45941.596317592594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45941.596317592594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45941.596317592594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45941.596317592594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45941.596317592594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45941.596317592594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45941.596317592594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45941.596317592594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45941.596317592594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45941.596317592594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45941.596317592594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45941.596317592594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45941.596317592594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45941.596317592594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45941.596317592594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45941.596317592594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45941.596317592594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45941.596317592594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45941.596317592594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45941.596317592594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45941.596317592594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45941.596317592594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45941.596317592594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45941.596317592594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45941.596317592594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45941.596317592594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45941.596317592594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45941.596317592594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45941.596317592594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45941.596317592594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45941.596317592594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45941.596317592594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45941.596317592594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45941.596317592594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45941.596317592594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45941.596317592594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45941.596317592594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45941.596317592594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45941.596317592594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45941.596317592594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45941.596317592594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45941.596317592594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45941.596317592594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45941.596317592594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45941.596317592594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45941.596317592594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45941.596317592594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45941.596317592594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45941.596317592594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45941.596317592594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45941.596317592594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45941.596317592594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45941.596317592594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45941.596317592594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45941.596317592594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45941.596317592594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45941.596317592594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45941.596317592594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45941.596317592594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45941.596317592594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45941.596317592594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45941.596317592594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45941.596317592594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45941.596317592594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45941.596317592594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45941.596317592594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45941.596317592594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45941.596317592594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45941.596317592594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45941.596317592594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45941.596317592594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45941.596317592594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45941.596317592594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45941.596317592594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45941.596317592594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45941.596317592594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45941.596317592594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45941.596317592594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45941.596317592594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45941.596317592594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45941.596317592594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45941.596317592594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45941.596317592594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45941.596317592594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45941.596317592594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45941.596317592594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45941.596317592594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45941.596317592594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45941.596317592594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45941.596317592594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45941.596317592594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45941.596317592594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45941.596317592594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45941.596317592594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45941.596317592594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45941.596317592594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45941.596317592594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45941.596317592594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45941.596317592594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45941.596317592594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45941.596317592594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45941.596317592594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45941.596317592594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45941.596317592594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45941.596317592594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45941.596317592594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45941.596317592594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45941.596317592594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45941.596317592594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45941.596317592594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45941.596317592594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45941.596317592594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45941.596317592594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45941.596317592594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45941.596317592594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45941.596317592594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45941.596317592594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45941.596317592594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45941.596317592594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45941.596317592594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45941.596317592594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45941.596317592594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45941.596317592594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45941.596317592594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45941.596317592594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45941.596317592594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45941.596317592594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45941.596317592594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45941.596317592594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45941.596317592594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45941.596317592594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45941.596317592594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45941.596317592594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45941.596317592594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45941.596317592594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45941.596317592594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45941.596317592594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45941.596317592594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45941.596317592594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45941.596317592594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45941.596317592594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45941.596317592594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45941.596317592594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45941.596317592594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45941.596317592594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45941.596317592594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45941.596317592594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45941.596317592594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45941.596317592594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45941.596317592594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45941.596317592594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45941.596317592594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45941.596317592594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45941.596317592594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45941.596317592594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45941.596317592594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45941.596317592594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45941.596317592594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45941.596317592594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45941.596317592594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45941.596317592594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45941.596317592594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45941.596317592594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45941.596317592594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45941.596317592594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45941.596317592594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45941.596317592594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45941.596317592594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45941.596317592594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45941.596317592594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45941.596317592594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45941.596317592594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45941.596317592594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45941.596317592594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45941.596317592594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45941.596317592594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45941.596317592594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45941.596317592594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45941.596317592594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45941.596317592594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45941.596317592594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45941.596317592594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45941.596317592594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45941.596317592594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45941.596317592594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45941.596317592594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45941.596317592594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45941.596317592594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45941.596317592594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45941.596317592594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45941.596317592594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45941.596317592594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45941.596317592594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45941.596317592594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45941.596317592594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45941.596317592594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45941.596317592594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45941.596317592594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45941.596317592594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45941.596317592594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45941.596317592594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45941.596317592594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45941.596317592594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45941.596317592594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45941.596317592594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45941.596317592594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45941.596317592594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45941.596317592594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45941.596317592594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45941.596317592594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45941.596317592594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45941.596317592594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45941.596317592594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45941.596317592594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45941.596317592594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45941.596317592594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45941.596317592594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45941.596317592594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45941.596317592594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45941.596317592594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45941.596317592594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45941.596317592594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45941.596317592594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45941.596317592594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45941.596317592594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45941.596317592594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45941.596317592594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45941.596317592594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45941.596317592594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45941.596317592594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45941.596317592594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45941.596317592594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45941.596317592594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45941.596317592594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45941.596317592594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45941.596317592594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45941.596317592594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45941.596317592594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45941.596317592594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45941.596317592594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45941.596317592594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45941.596317592594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45941.596317592594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45941.596317592594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45941.596317592594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45941.596317592594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45941.596317592594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45941.596317592594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45941.596317592594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45941.596317592594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45941.596317592594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45941.596317592594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45941.596317592594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45941.596317592594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45941.596317592594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45941.596317592594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45941.596317592594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45941.596317592594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45941.596317592594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45941.596317592594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45941.596317592594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45941.596317592594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45941.596317592594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45941.596317592594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45941.596317592594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45941.596317592594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45941.596317592594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45941.596317592594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45941.596317592594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45941.596317592594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45941.596317592594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45941.596317592594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45941.596317592594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45941.596317592594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45941.596317592594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45941.596317592594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45941.596317592594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45941.596317592594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45941.596317592594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45941.596317592594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45941.596317592594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45941.596317592594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45941.596317592594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45941.596317592594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45941.596317592594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45941.596317592594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45941.596317592594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45941.596317592594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45941.596317592594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45941.596317592594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45941.596317592594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45941.596317592594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45941.596317592594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45941.596317592594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45941.596317592594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45941.596317592594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45941.596317592594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45941.596317592594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45941.596317592594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45941.596317592594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45941.596317592594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45941.596317592594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45941.596317592594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45941.596317592594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45941.596317592594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45941.596317592594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45941.596317592594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45941.596317592594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45941.596317592594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45941.596317592594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45941.596317592594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45941.596317592594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45941.596317592594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45941.596317592594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45941.596317592594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45941.596317592594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45941.596317592594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45941.596317592594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45941.596317592594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45941.596317592594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45941.596317592594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45941.596317592594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45941.596317592594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45941.596317592594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45941.596317592594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45941.596317592594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45941.596317592594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45941.596317592594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45941.596317592594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45941.596317592594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45941.596317592594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45941.596317592594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45941.596317592594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45941.596317592594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45941.596317592594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45941.596317592594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45941.596317592594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45941.596317592594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45941.596317592594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45941.596317592594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45941.596317592594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45941.596317592594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45941.596317592594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45941.596317592594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45941.596317592594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45941.596317592594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45941.596317592594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45941.596317592594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45941.596317592594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45941.596317592594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45941.596317592594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45941.596317592594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45941.596317592594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45941.596317592594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45941.596317592594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45941.596317592594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45941.596317592594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45941.596317592594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45941.596317592594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45941.596317592594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45941.596317592594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45941.596317592594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45941.596317592594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45941.596317592594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45941.596317592594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45941.596317592594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45941.596317592594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45941.596317592594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45941.596317592594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45941.596317592594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45941.596317592594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45941.596317592594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45941.596317592594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45941.596317592594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45941.596317592594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45941.596317592594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45941.596317592594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45941.596317592594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45941.596317592594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45941.596317592594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45941.596317592594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45941.596317592594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45941.596317592594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45941.596317592594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45941.596317592594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45941.596317592594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45941.596317592594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45941.596317592594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45941.596317592594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45941.596317592594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45941.596317592594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45941.596317592594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45941.596317592594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45941.596317592594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45941.596317592594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45941.596317592594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45941.596317592594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45941.596317592594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45941.596317592594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45941.596317592594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45941.596317592594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45941.596317592594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45941.596317592594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45941.596317592594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45941.596317592594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45941.596317592594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45941.596317592594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45941.596317592594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45941.596317592594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45941.596317592594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45941.596317592594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45941.596317592594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45941.596317592594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45941.596317592594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45941.596317592594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45941.596317592594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45941.596317592594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45941.596317592594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45941.596317592594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45941.596317592594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45941.596317592594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45941.596317592594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45941.596317592594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45941.596317592594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45941.596317592594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45941.596317592594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45941.596317592594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45941.596317592594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45941.596317592594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45941.596317592594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45941.596317592594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45941.596317592594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45941.596317592594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45941.596317592594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45941.596317592594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45941.596317592594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45941.596317592594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45941.596317592594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45941.596317592594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45941.596317592594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45941.596317592594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45941.596317592594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45941.596317592594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45941.596317592594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45941.596317592594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45941.596317592594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45941.596317592594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45941.596317592594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45941.596317592594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45941.596317592594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45941.596317592594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45941.596317592594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45941.596317592594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45941.596317592594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45941.596317592594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45941.596317592594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45941.596317592594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45941.596317592594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45941.596317592594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45941.596317592594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45941.596317592594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45941.596317592594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45941.596317592594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45941.596317592594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45941.596317592594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45941.596317592594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45941.596317592594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45941.596317592594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45941.596317592594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45941.596317592594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45941.596317592594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45941.596317592594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45941.596317592594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45941.596317592594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45941.596317592594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45941.596317592594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45941.596317592594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45941.596317592594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45941.596317592594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45941.596317592594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45941.596317592594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45941.596317592594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45941.596317592594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45941.596317592594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45941.596317592594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45941.596317592594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45941.596317592594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45941.596317592594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45941.596317592594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45941.596317592594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45941.596317592594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45941.596317592594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45941.596317592594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45941.596317592594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45941.596317592594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45941.596317592594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45941.596317592594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45941.596317592594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45941.596317592594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45941.596317592594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45941.596317592594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45941.596317592594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45941.596317592594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45941.596317592594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45941.596317592594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45941.596317592594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45941.596317592594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45941.596317592594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45941.596317592594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45941.596317592594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45941.596317592594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45941.596317592594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45941.596317592594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45941.596317592594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45941.596317592594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45941.596317592594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45941.596317592594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45941.596317592594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45941.596317592594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45941.596317592594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45941.596317592594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45941.596317592594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45941.596317592594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45941.596317592594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45941.596317592594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45941.596317592594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45941.596317592594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45941.596317592594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45941.596317592594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45941.596317592594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45941.596317592594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45941.596317592594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45941.596317592594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45941.596317592594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45941.596317592594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45941.596317592594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45941.596317592594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45941.596317592594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45941.596317592594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45941.596317592594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45941.596317592594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45941.596317592594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45941.596317592594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45941.596317592594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45941.596317592594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45941.596317592594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45941.596317592594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45941.596317592594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45941.596317592594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45941.596317592594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45941.596317592594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45941.596317592594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45941.596317592594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45941.596317592594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45941.596317592594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45941.596317592594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45941.596317592594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45941.596317592594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45941.596317592594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45941.596317592594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45941.596317592594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45941.596317592594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45941.596317592594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45941.596317592594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45941.596317592594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45941.596317592594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45941.596317592594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45941.596317592594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45941.596317592594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45941.596317592594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45941.596317592594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45941.596317592594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45941.596317592594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45941.596317592594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45941.596317592594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45941.596317592594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45941.596317592594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45941.596317592594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45941.596317592594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45941.596317592594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45941.596317592594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45941.596317592594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45941.596317592594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45941.596317592594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45941.596317592594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45941.596317592594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45941.596317592594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45941.596317592594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45941.596317592594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45941.596317592594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45941.596317592594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45941.596317592594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45941.596317592594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45941.596317592594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45941.596317592594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45941.596317592594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45941.596317592594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45941.596317592594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45941.596317592594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45941.596317592594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45941.596317592594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45941.596317592594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45941.596317592594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45941.596317592594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45941.596317592594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45941.596317592594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45941.596317592594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45941.596317592594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45941.596317592594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45941.596317592594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45941.596317592594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45941.596317592594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45941.596317592594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45941.596317592594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45941.596317592594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45941.596317592594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45941.596317592594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45941.596317592594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45941.596317592594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45941.596317592594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45941.596317592594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45941.596317592594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45941.596317592594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45941.596317592594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45941.596317592594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45941.596317592594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45941.596317592594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45941.596317592594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45941.596317592594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45941.596317592594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45941.596317592594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45941.596317592594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45941.596317592594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45941.596317592594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45941.596317592594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45941.596317592594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45941.596317592594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45941.596317592594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45941.596317592594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45941.596317592594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45941.596317592594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45941.596317592594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45941.596317592594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45941.596317592594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45941.596317592594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45941.596317592594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45941.596317592594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45941.596317592594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45941.596317592594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45941.596317592594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45941.596317592594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45941.596317592594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45941.596317592594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45941.596317592594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45941.596317592594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45941.596317592594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45941.596317592594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45941.596317592594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45941.596317592594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45941.596317592594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45941.596317592594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45941.596317592594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45941.596317592594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45941.596317592594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45941.596317592594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45941.596317592594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45941.596317592594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45941.596317592594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45941.596317592594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45941.596317592594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45941.596317592594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45941.596317592594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45941.596317592594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45941.596317592594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45941.596317592594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45941.596317592594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45941.596317592594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45941.596317592594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45941.596317592594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45941.596317592594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45941.596317592594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45941.596317592594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45941.596317592594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45941.596317592594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45941.596317592594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45941.596317592594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45941.596317592594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45941.596317592594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45941.596317592594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45941.596317592594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45941.596317592594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45941.596317592594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45941.596317592594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45941.596317592594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45941.596317592594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45941.596317592594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45941.596317592594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45941.596317592594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45941.596317592594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45941.596317592594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45941.596317592594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45941.596317592594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45941.596317592594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45941.596317592594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45941.596317592594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45941.596317592594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45941.596317592594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45941.596317592594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45941.596317592594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45941.596317592594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45941.596317592594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45941.596317592594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45941.596317592594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45941.596317592594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45941.596317592594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45941.596317592594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45941.596317592594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45941.596317592594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45941.596317592594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45941.596317592594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45941.596317592594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45941.596317592594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45941.596317592594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45941.596317592594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45941.596317592594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45941.596317592594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45941.596317592594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45941.596317592594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45941.596317592594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45941.596317592594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45941.596317592594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45941.596317592594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45941.596317592594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45941.596317592594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45941.596317592594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45941.596317592594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45941.596317592594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45941.596317592594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45941.596317592594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45941.596317592594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45941.596317592594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45941.596317592594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45941.596317592594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45941.596317592594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45941.596317592594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45941.596317592594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45941.596317592594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45941.596317592594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45941.596317592594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45941.596317592594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45941.596317592594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45941.596317592594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45941.596317592594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45941.596317592594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45941.596317592594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45941.596317592594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45941.596317592594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45941.596317592594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45941.596317592594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45941.596317592594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45941.596317592594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45941.596317592594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45941.596317592594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45941.596317592594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45941.596317592594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45941.596317592594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45941.596317592594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45941.596317592594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45941.596317592594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45941.596317592594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45941.596317592594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45941.596317592594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45941.596317592594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45941.596317592594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45941.596317592594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45941.596317592594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45941.596317592594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45941.596317592594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45941.596317592594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45941.596317592594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45941.596317592594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45941.596317592594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45941.596317592594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45941.596317592594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45941.596317592594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45941.596317592594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45941.596317592594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45941.596317592594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45941.596317592594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45941.596317592594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45941.596317592594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45941.596317592594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45941.596317592594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45941.596317592594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45941.596317592594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45941.596317592594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45941.596317592594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45941.596317592594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45941.596317592594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45941.596317592594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45941.596317592594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45941.596317592594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45941.596317592594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45941.596317592594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45941.596317592594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45941.596317592594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45941.596317592594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45941.596317592594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45941.596317592594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45941.596317592594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45941.596317592594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45941.596317592594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45941.596317592594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45941.596317592594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45941.596317592594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45941.596317592594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45941.596317592594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45941.596317592594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45941.596317592594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45941.596317592594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45941.596317592594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45941.596317592594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45941.596317592594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45941.596317592594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45941.596317592594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45941.596317592594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45941.596317592594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45941.596317592594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45941.596317592594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45941.596317592594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45941.596317592594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45941.596317592594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45941.596317592594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45941.596317592594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45941.596317592594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45941.596317592594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45941.596317592594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45941.596317592594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45941.596317592594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45941.596317592594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45941.596317592594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45941.596317592594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45941.596317592594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45941.596317592594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45941.596317592594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45941.596317592594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45941.596317592594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45941.596317592594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45941.596317592594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45941.596317592594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45941.596317592594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45941.596317592594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45941.596317592594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45941.596317592594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45941.596317592594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45941.596317592594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45941.596317592594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45941.596317592594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45941.596317592594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45941.596317592594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45941.596317592594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45941.596317592594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45941.596317592594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45941.596317592594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45941.596317592594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45941.596317592594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45941.596317592594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45941.596317592594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45941.596317592594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45941.596317592594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45941.596317592594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45941.596317592594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45941.596317592594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45941.596317592594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45941.596317592594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45941.596317592594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45941.596317592594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45941.596317592594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45941.596317592594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45941.596317592594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45941.596317592594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45941.596317592594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45941.596317592594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45941.596317592594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45941.596317592594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45941.596317592594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45941.596317592594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45941.596317592594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45941.596317592594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45941.596317592594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45941.596317592594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45941.596317592594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45941.596317592594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45941.596317592594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45941.596317592594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45941.596317592594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45941.596317592594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45941.596317592594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45941.596317592594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45941.596317592594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45941.596317592594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45941.596317592594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45941.596317592594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45941.596317592594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45941.596317592594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45941.596317592594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45941.596317592594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45941.596317592594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45941.596317592594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45941.596317592594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45941.596317592594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45941.596317592594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45941.596317592594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45941.596317592594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45941.596317592594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45941.596317592594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45941.596317592594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45941.596317592594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45941.596317592594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45941.596317592594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45941.596317592594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45941.596317592594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45941.596317592594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45941.596317592594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45941.596317592594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45941.596317592594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45941.596317592594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45941.596317592594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45941.596317592594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45941.596317592594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45941.596317592594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45941.596317592594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45941.596317592594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45941.596317592594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45941.596317592594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45941.596317592594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45941.596317592594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45941.596317592594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45941.596317592594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45941.596317592594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45941.596317592594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45941.596317592594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45941.596317592594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45941.596317592594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45941.596317592594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45941.596317592594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45941.596317592594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45941.596317592594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45941.596317592594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45941.596317592594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45941.596317592594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45941.596317592594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45941.596317592594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45941.596317592594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45941.596317592594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45941.596317592594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45941.596317592594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45941.596317592594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45941.596317592594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45941.596317592594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45941.596317592594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45941.596317592594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45941.596317592594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45941.596317592594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45941.596317592594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45941.596317592594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45941.596317592594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45941.596317592594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45941.596317592594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45941.596317592594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45941.596317592594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45941.596317592594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45941.596317592594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45941.596317592594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45941.596317592594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45941.596317592594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45941.596317592594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45941.596317592594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45941.596317592594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45941.596317592594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45941.596317592594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45941.596317592594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45941.596317592594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45941.596317592594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45941.596317592594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45941.596317592594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45941.596317592594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45941.596317592594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45941.596317592594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45941.596317592594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45941.596317592594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45941.596317592594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45941.596317592594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45941.596317592594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45941.596317592594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45941.596317592594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45941.596317592594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45941.596317592594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45941.596317592594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45941.596317592594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45941.596317592594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45941.596317592594</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45941.596317592594</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45941.596317592594</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39059</v>
      </c>
      <c r="B2" s="99" t="str">
        <f>IFERROR(VLOOKUP(D2,DB!A:K,11,0),"")</f>
        <v>R4</v>
      </c>
      <c r="C2" s="100">
        <v>1</v>
      </c>
      <c r="D2" s="96" t="s">
        <v>35082</v>
      </c>
      <c r="E2" s="101" t="s">
        <v>38964</v>
      </c>
      <c r="F2" s="102">
        <v>45703.480717592596</v>
      </c>
      <c r="G2" s="103">
        <f ca="1">IFERROR(NOW()-F2,"")</f>
        <v>238.1155998842587</v>
      </c>
      <c r="H2" s="102">
        <v>45703.474768518521</v>
      </c>
      <c r="I2" s="99" t="str">
        <f>IFERROR(VLOOKUP(D2,DB!A:F,6,0),"")</f>
        <v>SCECO</v>
      </c>
      <c r="J2" s="99" t="str">
        <f>IFERROR(VLOOKUP(D2,DB!A:G,7,0),"")</f>
        <v>Dead</v>
      </c>
      <c r="K2" s="104" t="s">
        <v>39060</v>
      </c>
      <c r="L2" s="96" t="str">
        <f>IFERROR(VLOOKUP(D2,DB!A:I,9,0),"")</f>
        <v>Latis</v>
      </c>
    </row>
    <row r="3" spans="1:16" ht="15" customHeight="1">
      <c r="A3" s="124"/>
      <c r="B3" s="124" t="str">
        <f>IFERROR(VLOOKUP(D3,DB!A:K,11,0),"")</f>
        <v/>
      </c>
      <c r="C3" s="125"/>
      <c r="D3" s="126"/>
      <c r="E3" s="101"/>
      <c r="F3" s="128"/>
      <c r="G3" s="129">
        <f ca="1">IFERROR(NOW()-F3,"")</f>
        <v>45941.596317476855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45941.596317476855</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45941.596317476855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45941.596317476855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45941.596317476855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45941.596317476855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45941.596317476855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45941.596317476855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45941.596317476855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45941.596317476855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45941.596317476855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45941.596317476855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45941.596317476855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45941.596317476855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45941.596317476855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45941.596317476855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45941.596317476855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45941.596317476855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45941.596317476855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45941.596317476855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45941.596317476855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45941.596317476855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45941.596317476855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45941.596317476855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45941.596317476855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45941.596317476855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45941.596317476855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45941.596317476855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45941.596317476855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45941.596317476855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45941.596317476855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45941.596317476855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45941.596317476855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45941.596317476855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45941.596317476855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45941.596317476855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45941.596317476855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45941.596317476855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45941.596317476855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45941.596317476855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45941.596317476855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45941.596317476855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45941.596317476855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45941.596317476855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45941.596317476855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45941.596317476855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45941.596317476855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45941.596317476855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45941.596317476855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45941.596317476855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45941.596317476855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45941.596317476855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45941.596317476855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45941.596317476855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45941.596317476855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45941.596317476855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45941.596317476855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45941.596317476855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45941.596317476855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45941.596317476855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45941.596317476855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45941.596317476855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45941.596317476855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45941.596317476855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45941.596317476855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45941.596317476855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45941.596317476855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45941.596317476855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45941.596317476855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45941.596317476855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45941.596317476855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45941.596317476855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45941.596317476855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45941.596317476855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45941.596317476855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45941.596317476855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45941.596317476855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45941.596317476855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45941.596317476855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45941.596317476855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45941.596317476855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45941.596317476855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45941.596317476855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45941.596317476855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45941.596317476855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45941.596317476855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45941.596317476855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45941.596317476855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45941.596317476855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45941.596317476855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45941.596317476855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45941.596317476855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45941.596317476855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45941.596317476855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45941.596317476855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45941.596317476855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45941.596317476855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45941.596317476855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45941.596317476855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45941.596317476855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45941.596317476855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45941.596317476855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45941.596317476855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45941.596317476855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45941.596317476855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45941.596317476855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45941.596317476855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45941.596317476855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45941.596317476855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45941.596317476855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45941.596317476855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45941.596317476855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45941.596317476855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45941.596317476855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45941.596317476855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45941.596317476855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45941.596317476855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45941.596317476855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45941.596317476855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45941.596317476855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45941.596317476855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45941.596317476855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45941.596317476855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45941.596317476855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45941.596317476855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45941.596317476855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45941.596317476855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45941.596317476855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45941.596317476855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45941.596317476855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45941.596317476855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45941.596317476855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45941.596317476855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45941.596317476855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45941.596317476855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45941.596317476855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45941.596317476855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45941.596317476855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45941.596317476855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45941.596317476855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45941.596317476855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45941.596317476855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45941.596317476855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45941.596317476855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45941.596317476855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45941.596317476855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45941.596317476855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45941.596317476855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45941.596317476855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45941.596317476855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45941.596317476855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45941.596317476855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45941.596317476855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45941.596317476855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45941.596317476855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45941.596317476855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45941.596317476855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45941.596317476855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45941.596317476855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45941.596317476855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45941.596317476855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45941.596317476855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45941.596317476855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45941.596317476855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45941.596317476855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45941.596317476855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45941.596317476855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45941.596317476855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45941.596317476855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45941.596317476855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45941.596317476855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45941.596317476855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45941.596317476855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45941.596317476855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45941.596317476855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45941.596317476855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45941.596317476855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45941.596317476855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45941.596317476855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45941.596317476855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45941.596317476855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45941.596317476855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45941.596317476855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45941.596317476855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45941.596317476855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45941.596317476855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45941.596317476855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45941.596317476855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45941.596317476855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45941.596317476855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45941.596317476855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45941.596317476855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45941.596317476855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45941.596317476855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45941.596317476855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45941.596317476855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45941.596317476855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45941.596317476855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45941.596317476855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45941.596317476855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45941.596317476855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45941.596317476855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45941.596317476855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45941.596317476855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45941.596317476855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45941.596317476855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45941.596317476855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45941.596317476855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45941.596317476855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45941.596317476855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45941.596317476855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45941.596317476855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45941.596317476855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45941.596317476855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45941.596317476855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45941.596317476855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45941.596317476855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45941.596317476855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45941.596317476855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45941.596317476855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45941.596317476855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45941.596317476855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45941.596317476855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45941.596317476855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45941.596317476855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45941.596317476855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45941.596317476855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45941.596317476855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45941.596317476855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45941.596317476855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45941.596317476855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45941.596317476855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45941.596317476855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45941.596317476855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45941.596317476855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45941.596317476855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45941.596317476855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45941.596317476855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45941.596317476855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45941.596317476855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45941.596317476855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45941.596317476855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45941.596317476855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45941.596317476855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45941.596317476855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45941.596317476855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45941.596317476855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45941.596317476855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45941.596317476855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45941.596317476855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45941.596317476855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45941.596317476855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45941.596317476855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45941.596317476855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45941.596317476855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45941.596317476855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45941.596317476855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45941.596317476855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45941.596317476855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45941.596317476855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45941.596317476855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45941.596317476855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45941.596317476855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45941.596317476855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45941.596317476855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45941.596317476855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45941.596317476855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45941.596317476855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45941.596317476855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45941.596317476855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45941.596317476855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45941.596317476855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45941.596317476855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45941.596317476855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45941.596317476855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45941.596317476855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45941.596317476855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45941.596317476855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45941.596317476855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45941.596317476855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45941.596317476855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45941.596317476855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45941.596317476855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45941.596317476855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45941.596317476855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45941.596317476855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45941.596317476855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45941.596317476855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45941.596317476855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45941.596317476855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45941.596317476855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45941.596317476855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45941.596317476855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45941.596317476855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45941.596317476855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45941.596317476855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45941.596317476855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45941.596317476855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45941.596317476855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45941.596317476855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45941.596317476855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45941.596317476855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45941.596317476855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45941.596317476855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45941.596317476855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45941.596317476855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45941.596317476855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45941.596317476855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45941.596317476855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45941.596317476855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45941.596317476855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45941.596317476855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45941.596317476855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45941.596317476855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45941.596317476855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45941.596317476855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45941.596317476855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45941.596317476855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45941.596317476855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45941.596317476855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45941.596317476855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45941.596317476855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45941.596317476855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45941.596317476855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45941.596317476855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45941.596317476855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45941.596317476855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45941.596317476855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45941.596317476855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45941.596317476855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45941.596317476855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45941.596317476855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45941.596317476855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45941.596317476855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45941.596317476855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45941.596317476855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45941.596317476855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45941.596317476855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45941.596317476855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45941.596317476855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45941.596317476855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45941.596317476855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45941.596317476855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45941.596317476855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45941.596317476855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45941.596317476855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45941.596317476855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45941.596317476855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45941.596317476855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45941.596317476855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45941.596317476855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45941.596317476855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45941.596317476855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45941.596317476855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45941.596317476855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45941.596317476855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45941.596317476855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45941.596317476855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45941.596317476855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45941.596317476855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45941.596317476855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45941.596317476855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45941.596317476855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45941.596317476855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45941.596317476855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45941.596317476855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45941.596317476855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45941.596317476855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45941.596317476855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45941.596317476855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45941.596317476855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45941.596317476855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45941.596317476855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45941.596317476855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45941.596317476855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45941.596317476855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45941.596317476855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45941.596317476855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45941.596317476855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45941.596317476855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45941.596317476855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45941.596317476855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45941.596317476855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45941.596317476855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45941.596317476855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45941.596317476855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45941.596317476855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45941.596317476855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45941.596317476855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45941.596317476855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45941.596317476855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45941.596317476855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45941.596317476855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45941.596317476855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45941.596317476855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45941.596317476855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45941.596317476855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45941.596317476855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45941.596317476855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45941.596317476855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45941.596317476855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45941.596317476855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45941.596317476855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45941.596317476855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45941.596317476855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45941.596317476855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45941.596317476855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45941.596317476855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45941.596317476855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45941.596317476855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45941.596317476855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45941.596317476855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45941.596317476855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45941.596317476855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45941.596317476855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45941.596317476855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45941.596317476855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45941.596317476855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45941.596317476855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45941.596317476855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45941.596317476855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45941.596317476855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45941.596317476855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45941.596317476855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45941.596317476855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45941.596317476855</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45941.596317476855</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9" sqref="K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39061</v>
      </c>
      <c r="B2" s="37" t="str">
        <f>IFERROR(VLOOKUP(D2,DB!A:K,11,0),"")</f>
        <v>R5</v>
      </c>
      <c r="C2" s="37">
        <v>3</v>
      </c>
      <c r="D2" s="123" t="s">
        <v>36000</v>
      </c>
      <c r="E2" s="37" t="s">
        <v>38964</v>
      </c>
      <c r="F2" s="38">
        <v>45891.832060185188</v>
      </c>
      <c r="G2" s="155">
        <f ca="1">IFERROR(NOW()-F2,"")</f>
        <v>49.764257291666581</v>
      </c>
      <c r="H2" s="38">
        <v>45891.790393518517</v>
      </c>
      <c r="I2" s="37" t="str">
        <f>IFERROR(VLOOKUP(D2,DB!A:F,6,0),"")</f>
        <v>Generator-SG</v>
      </c>
      <c r="J2" s="37" t="str">
        <f>IFERROR(VLOOKUP(D2,DB!A:G,7,0),"")</f>
        <v>Vandalized</v>
      </c>
      <c r="K2" s="37" t="s">
        <v>39062</v>
      </c>
      <c r="L2" s="37" t="str">
        <f>IFERROR(VLOOKUP(D2,DB!A:I,9,0),"")</f>
        <v>Latis</v>
      </c>
      <c r="M2" s="122"/>
    </row>
    <row r="3" spans="1:13" ht="30.75">
      <c r="A3" s="37" t="s">
        <v>39063</v>
      </c>
      <c r="B3" s="37" t="str">
        <f>IFERROR(VLOOKUP(D3,DB!A:K,11,0),"")</f>
        <v>R5</v>
      </c>
      <c r="C3" s="37">
        <v>1</v>
      </c>
      <c r="D3" s="37" t="s">
        <v>31295</v>
      </c>
      <c r="E3" s="37" t="s">
        <v>38969</v>
      </c>
      <c r="F3" s="38">
        <v>45926.188877314817</v>
      </c>
      <c r="G3" s="155">
        <f t="shared" ref="G3" ca="1" si="0">IFERROR(NOW()-F3,"")</f>
        <v>15.407440162038256</v>
      </c>
      <c r="H3" s="38">
        <v>45926.158159722225</v>
      </c>
      <c r="I3" s="37" t="str">
        <f>IFERROR(VLOOKUP(D3,DB!A:F,6,0),"")</f>
        <v>SCECO</v>
      </c>
      <c r="J3" s="37" t="str">
        <f>IFERROR(VLOOKUP(D3,DB!A:G,7,0),"")</f>
        <v>Good</v>
      </c>
      <c r="K3" s="37" t="s">
        <v>39064</v>
      </c>
      <c r="L3" s="37" t="str">
        <f>IFERROR(VLOOKUP(D3,DB!A:I,9,0),"")</f>
        <v>Latis</v>
      </c>
      <c r="M3" s="122"/>
    </row>
    <row r="4" spans="1:13" ht="15">
      <c r="A4" s="37"/>
      <c r="B4" s="37" t="str">
        <f>IFERROR(VLOOKUP(D4,DB!A:K,11,0),"")</f>
        <v/>
      </c>
      <c r="C4" s="37"/>
      <c r="D4" s="37"/>
      <c r="E4" s="37"/>
      <c r="F4" s="38"/>
      <c r="G4" s="39">
        <f t="shared" ref="G4:G30" ca="1" si="1">IFERROR(NOW()-F4,"")</f>
        <v>45941.596317476855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45941.596317476855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45941.596317476855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45941.596317476855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45941.596317476855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45941.596317476855</v>
      </c>
      <c r="H9" s="38"/>
      <c r="I9" s="37" t="str">
        <f>IFERROR(VLOOKUP(D9,DB!A:F,6,0),"")</f>
        <v/>
      </c>
      <c r="J9" s="37" t="str">
        <f>IFERROR(VLOOKUP(D9,DB!A:G,7,0),"")</f>
        <v/>
      </c>
      <c r="K9" s="37"/>
      <c r="L9" s="37" t="str">
        <f>IFERROR(VLOOKUP(D9,DB!A:I,9,0),"")</f>
        <v/>
      </c>
    </row>
    <row r="10" spans="1:13" ht="15">
      <c r="A10" s="81"/>
      <c r="B10" s="81" t="str">
        <f>IFERROR(VLOOKUP(D10,DB!A:K,11,0),"")</f>
        <v/>
      </c>
      <c r="C10" s="81"/>
      <c r="D10" s="81"/>
      <c r="E10" s="81"/>
      <c r="F10" s="120"/>
      <c r="G10" s="121">
        <f t="shared" ca="1" si="1"/>
        <v>45941.596317476855</v>
      </c>
      <c r="H10" s="120"/>
      <c r="I10" s="81" t="str">
        <f>IFERROR(VLOOKUP(D10,DB!A:F,6,0),"")</f>
        <v/>
      </c>
      <c r="J10" s="81" t="str">
        <f>IFERROR(VLOOKUP(D10,DB!A:G,7,0),"")</f>
        <v/>
      </c>
      <c r="K10" s="81"/>
      <c r="L10" s="81" t="str">
        <f>IFERROR(VLOOKUP(D10,DB!A:I,9,0),"")</f>
        <v/>
      </c>
    </row>
    <row r="11" spans="1:13" ht="15">
      <c r="A11" s="37"/>
      <c r="B11" s="37" t="str">
        <f>IFERROR(VLOOKUP(D11,DB!A:K,11,0),"")</f>
        <v/>
      </c>
      <c r="C11" s="37"/>
      <c r="D11" s="37"/>
      <c r="E11" s="37"/>
      <c r="F11" s="38"/>
      <c r="G11" s="39">
        <f t="shared" ca="1" si="1"/>
        <v>45941.596317476855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45941.596317476855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45941.596317476855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45941.596317476855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45941.596317476855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45941.596317476855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45941.596317476855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45941.596317476855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45941.596317476855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45941.596317476855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45941.596317476855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45941.596317476855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45941.596317476855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45941.596317476855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45941.596317476855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45941.596317476855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45941.596317476855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45941.596317476855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45941.596317476855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45941.596317476855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45941.596317476855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45941.596317476855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45941.596317476855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45941.596317476855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45941.596317476855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45941.596317476855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45941.596317476855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45941.596317476855</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45941.596317476855</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45941.596317476855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45941.596317476855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45941.596317476855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45941.596317476855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45941.596317476855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45941.596317476855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45941.596317476855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45941.596317476855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45941.596317476855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45941.596317476855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45941.596317476855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45941.596317476855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45941.596317476855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45941.596317476855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45941.596317476855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45941.596317476855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45941.596317476855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45941.596317476855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45941.596317476855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45941.596317476855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45941.596317476855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45941.596317476855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45941.596317476855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45941.596317476855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45941.596317476855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45941.596317476855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45941.596317476855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45941.596317476855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45941.596317476855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45941.596317476855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45941.596317476855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45941.596317476855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45941.596317476855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45941.596317476855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45941.596317476855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45941.596317476855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45941.596317476855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45941.596317476855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45941.596317476855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45941.596317476855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45941.596317476855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45941.596317476855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45941.596317476855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45941.596317476855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45941.596317476855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45941.596317476855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45941.596317476855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45941.596317476855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45941.596317476855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45941.596317476855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45941.596317476855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45941.596317476855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45941.596317476855</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45941.596317476855</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3"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39065</v>
      </c>
      <c r="B2" s="146" t="s">
        <v>5398</v>
      </c>
      <c r="C2" s="145">
        <v>1</v>
      </c>
      <c r="D2" s="146" t="s">
        <v>34463</v>
      </c>
      <c r="E2" s="145" t="s">
        <v>39066</v>
      </c>
      <c r="F2" s="147">
        <v>45926.772847222222</v>
      </c>
      <c r="G2" s="148">
        <f ca="1">IFERROR(NOW()-F2,"-")</f>
        <v>14.823470254632412</v>
      </c>
      <c r="H2" s="149">
        <v>45927.449074074102</v>
      </c>
      <c r="I2" s="146" t="str">
        <f>IFERROR(VLOOKUP(D2,DB!A:F,6,0),"")</f>
        <v>SCECO</v>
      </c>
      <c r="J2" s="146" t="str">
        <f>IFERROR(VLOOKUP(D2,DB!A:G,7,0),"")</f>
        <v>Weak</v>
      </c>
      <c r="K2" s="145" t="s">
        <v>39067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39068</v>
      </c>
      <c r="B3" s="146" t="str">
        <f>IFERROR(VLOOKUP(D3,DB!A:K,11,0),"")</f>
        <v>R6</v>
      </c>
      <c r="C3" s="145">
        <v>1</v>
      </c>
      <c r="D3" s="146" t="s">
        <v>34282</v>
      </c>
      <c r="E3" s="145" t="s">
        <v>38964</v>
      </c>
      <c r="F3" s="149">
        <v>45939.529062499998</v>
      </c>
      <c r="G3" s="148">
        <f ca="1">IFERROR(NOW()-F3,"-")</f>
        <v>2.0672549768569297</v>
      </c>
      <c r="H3" s="149">
        <v>45927.987534722219</v>
      </c>
      <c r="I3" s="146" t="str">
        <f>IFERROR(VLOOKUP(D3,DB!A:F,6,0),"")</f>
        <v>SCECO</v>
      </c>
      <c r="J3" s="146" t="str">
        <f>IFERROR(VLOOKUP(D3,DB!A:G,7,0),"")</f>
        <v>Vandalized</v>
      </c>
      <c r="K3" s="145" t="s">
        <v>39069</v>
      </c>
      <c r="L3" s="146" t="str">
        <f>IFERROR(VLOOKUP(D3,DB!A:I,9,0),"")</f>
        <v>Latis</v>
      </c>
    </row>
    <row r="4" spans="1:16383" ht="31.5" customHeight="1">
      <c r="A4" s="145" t="s">
        <v>39070</v>
      </c>
      <c r="B4" s="146" t="s">
        <v>5398</v>
      </c>
      <c r="C4" s="145">
        <v>1</v>
      </c>
      <c r="D4" s="146" t="s">
        <v>32861</v>
      </c>
      <c r="E4" s="145" t="s">
        <v>39066</v>
      </c>
      <c r="F4" s="147">
        <v>45933.880972222221</v>
      </c>
      <c r="G4" s="148">
        <f ca="1">IFERROR(NOW()-F4,"-")</f>
        <v>7.7153452546335757</v>
      </c>
      <c r="H4" s="149">
        <v>45929.455266203702</v>
      </c>
      <c r="I4" s="146" t="str">
        <f>IFERROR(VLOOKUP(D4,DB!A:F,6,0),"")</f>
        <v>SCECO</v>
      </c>
      <c r="J4" s="146" t="str">
        <f>IFERROR(VLOOKUP(D4,DB!A:G,7,0),"")</f>
        <v>In progress</v>
      </c>
      <c r="K4" s="145" t="s">
        <v>39071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39072</v>
      </c>
      <c r="B5" s="146" t="s">
        <v>5398</v>
      </c>
      <c r="C5" s="145">
        <v>1</v>
      </c>
      <c r="D5" s="146" t="s">
        <v>33408</v>
      </c>
      <c r="E5" s="145" t="s">
        <v>38964</v>
      </c>
      <c r="F5" s="147">
        <v>45941.023958333331</v>
      </c>
      <c r="G5" s="148">
        <f ca="1">IFERROR(NOW()-F5,"-")</f>
        <v>0.57235914352349937</v>
      </c>
      <c r="H5" s="149">
        <v>45934.470231481479</v>
      </c>
      <c r="I5" s="146" t="str">
        <f>IFERROR(VLOOKUP(D5,DB!A:F,6,0),"")</f>
        <v>SCECO</v>
      </c>
      <c r="J5" s="146" t="str">
        <f>IFERROR(VLOOKUP(D5,DB!A:G,7,0),"")</f>
        <v>Dead</v>
      </c>
      <c r="K5" s="145" t="s">
        <v>39071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39073</v>
      </c>
      <c r="B6" s="106" t="str">
        <f>IFERROR(VLOOKUP(D6,DB!A:K,11,0),"")</f>
        <v>R6</v>
      </c>
      <c r="C6" s="108">
        <v>1</v>
      </c>
      <c r="D6" s="106" t="s">
        <v>37777</v>
      </c>
      <c r="E6" s="153" t="s">
        <v>38964</v>
      </c>
      <c r="F6" s="110">
        <v>45941.521770833337</v>
      </c>
      <c r="G6" s="78">
        <f ca="1">IFERROR(NOW()-F6,"-")</f>
        <v>7.454664351826068E-2</v>
      </c>
      <c r="H6" s="110">
        <v>45941.515902777777</v>
      </c>
      <c r="I6" s="106" t="str">
        <f>IFERROR(VLOOKUP(D6,DB!A:F,6,0),"")</f>
        <v>Generator-SG</v>
      </c>
      <c r="J6" s="105" t="str">
        <f>IFERROR(VLOOKUP(D6,DB!A:G,7,0),"")</f>
        <v>Vandalized</v>
      </c>
      <c r="K6" s="111" t="s">
        <v>39074</v>
      </c>
      <c r="L6" s="112" t="str">
        <f>IFERROR(VLOOKUP(D6,DB!A:I,9,0),"")</f>
        <v>Latis</v>
      </c>
    </row>
    <row r="7" spans="1:16383" ht="31.5" customHeight="1">
      <c r="A7"/>
      <c r="B7" s="106" t="str">
        <f>IFERROR(VLOOKUP(D7,DB!A:K,11,0),"")</f>
        <v/>
      </c>
      <c r="C7" s="108"/>
      <c r="D7" s="106"/>
      <c r="E7" s="109"/>
      <c r="F7" s="110"/>
      <c r="G7" s="78">
        <f ca="1">IFERROR(NOW()-F7,"-")</f>
        <v>45941.596317476855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45941.596317476855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45941.596317476855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45941.596317476855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45941.596317476855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45941.596317476855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45941.596317476855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45941.596317476855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45941.596317476855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45941.596317476855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45941.596317476855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45941.596317476855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45941.596317476855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45941.596317476855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45941.596317476855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45941.596317476855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45941.596317476855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45941.596317476855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45941.596317476855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45941.596317476855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45941.596317476855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45941.596317476855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45941.596317476855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45941.596317476855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45941.596317476855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45941.596317476855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45941.596317476855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45941.596317476855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45941.596317476855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45941.596317476855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45941.596317476855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45941.596317476855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45941.596317476855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45941.596317476855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45941.596317476855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45941.596317476855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45941.596317476855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45941.596317476855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45941.596317476855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45941.596317476855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45941.596317476855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45941.596317476855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45941.596317476855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45941.596317476855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45941.596317476855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45941.596317476855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45941.596317476855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45941.596317476855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45941.596317476855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45941.596317476855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45941.596317476855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45941.596317476855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45941.596317476855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45941.596317476855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45941.596317476855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45941.596317476855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45941.596317476855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45941.596317476855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45941.596317476855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45941.596317476855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45941.596317476855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45941.596317476855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45941.596317476855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45941.596317476855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45941.596317476855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45941.596317476855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45941.596317476855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45941.596317476855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45941.596317476855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45941.596317476855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45941.596317476855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45941.596317476855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45941.596317476855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45941.596317476855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45941.596317476855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45941.596317476855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45941.596317476855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45941.596317476855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45941.596317476855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45941.596317476855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45941.596317476855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45941.596317476855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45941.596317476855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45941.596317476855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45941.596317476855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45941.596317476855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45941.596317476855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45941.596317476855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45941.596317476855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45941.596317476855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45941.596317476855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45941.596317476855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45941.596317476855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45941.596317476855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45941.596317476855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45941.596317476855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45941.596317476855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45941.596317476855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45941.596317476855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45941.596317476855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45941.596317476855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45941.596317476855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45941.596317476855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45941.596317476855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45941.596317476855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45941.596317476855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45941.596317476855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45941.596317476855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45941.596317476855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45941.596317476855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45941.596317476855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45941.596317476855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45941.596317476855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45941.596317476855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45941.596317476855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45941.596317476855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45941.596317476855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45941.596317476855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45941.596317476855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45941.596317476855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45941.596317476855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45941.596317476855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45941.596317476855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45941.596317476855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45941.596317476855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45941.596317476855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45941.596317476855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45941.596317476855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45941.596317476855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45941.596317476855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45941.596317476855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45941.596317476855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45941.596317476855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45941.596317476855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45941.596317476855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45941.596317476855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45941.596317476855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45941.596317476855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45941.596317476855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45941.596317476855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45941.596317476855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45941.596317476855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45941.596317476855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45941.596317476855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45941.596317476855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45941.596317476855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45941.596317476855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45941.596317476855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45941.596317476855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45941.596317476855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45941.596317476855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45941.596317476855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45941.596317476855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45941.596317476855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45941.596317476855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45941.596317476855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45941.596317476855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45941.596317476855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45941.596317476855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45941.596317476855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45941.596317476855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45941.596317476855</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