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02" documentId="13_ncr:1_{F6CB121F-512D-4AA6-A0C1-0FB36C537598}" xr6:coauthVersionLast="47" xr6:coauthVersionMax="47" xr10:uidLastSave="{D2C39359-5CC1-4557-AC3D-78AF96AA0C32}"/>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<sst xmlns="http://schemas.openxmlformats.org/spreadsheetml/2006/main" count="178584" uniqueCount="39074">
  <si>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</si>
  <si>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</si>
  <si>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</si>
  <si>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</si>
  <si>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</si>
  <si>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</si>
  <si>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</si>
  <si>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</si>
  <si>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</si>
  <si>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</si>
  <si>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</si>
  <si>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</si>
  <si>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</si>
  <si>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</si>
  <si>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</si>
  <si>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</si>
  <si>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</si>
  <si>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</si>
  <si>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</si>
  <si>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</si>
  <si>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</si>
  <si>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</si>
  <si>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</si>
  <si>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</si>
  <si>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</si>
  <si>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</si>
  <si>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</si>
  <si>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</si>
  <si>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</si>
  <si>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</si>
  <si>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</si>
  <si>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</si>
  <si>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</si>
  <si>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</si>
  <si>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</si>
  <si>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</si>
  <si>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</si>
  <si>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</si>
  <si>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</si>
  <si>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</si>
  <si>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</si>
  <si>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</si>
  <si>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</si>
  <si>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</si>
  <si>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</si>
  <si>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</si>
  <si>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</si>
  <si>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</si>
  <si>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</si>
  <si>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</si>
  <si>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</si>
  <si>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</si>
  <si>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</si>
  <si>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</si>
  <si>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</si>
  <si>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</si>
  <si>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</si>
  <si>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</si>
  <si>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</si>
  <si>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</si>
  <si>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</si>
  <si>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</si>
  <si>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</si>
  <si>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</si>
  <si>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</si>
  <si>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</si>
  <si>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</si>
  <si>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</si>
  <si>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</si>
  <si>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</si>
  <si>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</si>
  <si>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</si>
  <si>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</si>
  <si>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</si>
  <si>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</si>
  <si>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</si>
  <si>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</si>
  <si>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</si>
  <si>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</si>
  <si>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</si>
  <si>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</si>
  <si>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</si>
  <si>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</si>
  <si>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</si>
  <si>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</si>
  <si>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</si>
  <si>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</si>
  <si>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</si>
  <si>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</si>
  <si>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</si>
  <si>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</si>
  <si>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</si>
  <si>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</si>
  <si>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</si>
  <si>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</si>
  <si>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</si>
  <si>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</si>
  <si>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</si>
  <si>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</si>
  <si>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</si>
  <si>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</si>
  <si>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</si>
  <si>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</si>
  <si>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</si>
  <si>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</si>
  <si>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</si>
  <si>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</si>
  <si>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</si>
  <si>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</si>
  <si>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</si>
  <si>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</si>
  <si>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</si>
  <si>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</si>
  <si>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</si>
  <si>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</si>
  <si>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</si>
  <si>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</si>
  <si>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</si>
  <si>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</si>
  <si>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</si>
  <si>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</si>
  <si>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</si>
  <si>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</si>
  <si>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</si>
  <si>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</si>
  <si>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</si>
  <si>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</si>
  <si>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</si>
  <si>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</si>
  <si>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</si>
  <si>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</si>
  <si>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</si>
  <si>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</si>
  <si>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</si>
  <si>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</si>
  <si>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</si>
  <si>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</si>
  <si>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</si>
  <si>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</si>
  <si>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</si>
  <si>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</si>
  <si>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</si>
  <si>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</si>
  <si>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</si>
  <si>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</si>
  <si>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</si>
  <si>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</si>
  <si>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</si>
  <si>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</si>
  <si>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</si>
  <si>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</si>
  <si>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</si>
  <si>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</si>
  <si>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</si>
  <si>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</si>
  <si>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</si>
  <si>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</si>
  <si>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</si>
  <si>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</si>
  <si>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</si>
  <si>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</si>
  <si>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</si>
  <si>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</si>
  <si>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</si>
  <si>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</si>
  <si>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</si>
  <si>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</si>
  <si>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</si>
  <si>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</si>
  <si>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</si>
  <si>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</si>
  <si>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</si>
  <si>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</si>
  <si>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</si>
  <si>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</si>
  <si>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</si>
  <si>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</si>
  <si>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</si>
  <si>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</si>
  <si>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</si>
  <si>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</si>
  <si>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</si>
  <si>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</si>
  <si>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</si>
  <si>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</si>
  <si>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</si>
  <si>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</si>
  <si>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</si>
  <si>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</si>
  <si>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</si>
  <si>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</si>
  <si>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</si>
  <si>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</si>
  <si>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</si>
  <si>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</si>
  <si>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</si>
  <si>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</si>
  <si>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</si>
  <si>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</si>
  <si>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</si>
  <si>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</si>
  <si>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</si>
  <si>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</si>
  <si>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</si>
  <si>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</si>
  <si>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</si>
  <si>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</si>
  <si>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</si>
  <si>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</si>
  <si>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</si>
  <si>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</si>
  <si>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</si>
  <si>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</si>
  <si>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</si>
  <si>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</si>
  <si>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</si>
  <si>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</si>
  <si>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</si>
  <si>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</si>
  <si>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</si>
  <si>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</si>
  <si>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</si>
  <si>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</si>
  <si>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</si>
  <si>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</si>
  <si>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</si>
  <si>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</si>
  <si>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</si>
  <si>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</si>
  <si>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</si>
  <si>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</si>
  <si>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</si>
  <si>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</si>
  <si>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</si>
  <si>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</si>
  <si>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</si>
  <si>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</si>
  <si>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</si>
  <si>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</si>
  <si>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</si>
  <si>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</si>
  <si>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</si>
  <si>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</si>
  <si>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</si>
  <si>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</si>
  <si>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</si>
  <si>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</si>
  <si>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</si>
  <si>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</si>
  <si>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</si>
  <si>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</si>
  <si>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</si>
  <si>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</si>
  <si>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</si>
  <si>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</si>
  <si>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</si>
  <si>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</si>
  <si>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</si>
  <si>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</si>
  <si>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</si>
  <si>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</si>
  <si>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</si>
  <si>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</si>
  <si>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</si>
  <si>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</si>
  <si>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</si>
  <si>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</si>
  <si>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</si>
  <si>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</si>
  <si>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</si>
  <si>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</si>
  <si>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</si>
  <si>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</si>
  <si>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</si>
  <si>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</si>
  <si>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</si>
  <si>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</si>
  <si>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</si>
  <si>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</si>
  <si>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</si>
  <si>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</si>
  <si>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</si>
  <si>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</si>
  <si>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</si>
  <si>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</si>
  <si>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</si>
  <si>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</si>
  <si>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</si>
  <si>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</si>
  <si>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</si>
  <si>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</si>
  <si>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</si>
  <si>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</si>
  <si>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</si>
  <si>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</si>
  <si>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</si>
  <si>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</si>
  <si>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</si>
  <si>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</si>
  <si>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</si>
  <si>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</si>
  <si>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</si>
  <si>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</si>
  <si>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</si>
  <si>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</si>
  <si>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</si>
  <si>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</si>
  <si>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</si>
  <si>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</si>
  <si>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</si>
  <si>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</si>
  <si>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</si>
  <si>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</si>
  <si>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</si>
  <si>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</si>
  <si>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</si>
  <si>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</si>
  <si>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</si>
  <si>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</si>
  <si>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</si>
  <si>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</si>
  <si>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</si>
  <si>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</si>
  <si>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</si>
  <si>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</si>
  <si>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</si>
  <si>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</si>
  <si>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</si>
  <si>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</si>
  <si>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</si>
  <si>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</si>
  <si>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</si>
  <si>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</si>
  <si>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</si>
  <si>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</si>
  <si>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</si>
  <si>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</si>
  <si>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</si>
  <si>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</si>
  <si>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</si>
  <si>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</si>
  <si>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</si>
  <si>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</si>
  <si>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</si>
  <si>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</si>
  <si>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</si>
  <si>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</si>
  <si>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</si>
  <si>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</si>
  <si>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</si>
  <si>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</si>
  <si>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</si>
  <si>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</si>
  <si>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</si>
  <si>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</si>
  <si>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</si>
  <si>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</si>
  <si>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</si>
  <si>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</si>
  <si>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</si>
  <si>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</si>
  <si>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</si>
  <si>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</si>
  <si>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</si>
  <si>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</si>
  <si>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</si>
  <si>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</si>
  <si>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</si>
  <si>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</si>
  <si>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</si>
  <si>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</si>
  <si>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</si>
  <si>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</si>
  <si>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</si>
  <si>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</si>
  <si>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</si>
  <si>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</si>
  <si>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</si>
  <si>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</si>
  <si>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</si>
  <si>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</si>
  <si>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</si>
  <si>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</si>
  <si>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</si>
  <si>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</si>
  <si>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</si>
  <si>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</si>
  <si>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</si>
  <si>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</si>
  <si>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</si>
  <si>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</si>
  <si>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</si>
  <si>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</si>
  <si>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</si>
  <si>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</si>
  <si>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</si>
  <si>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</si>
  <si>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</si>
  <si>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</si>
  <si>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</si>
  <si>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</si>
  <si>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</si>
  <si>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</si>
  <si>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</si>
  <si>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</si>
  <si>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</si>
  <si>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</si>
  <si>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</si>
  <si>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</si>
  <si>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</si>
  <si>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</si>
  <si>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</si>
  <si>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</si>
  <si>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</si>
  <si>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</si>
  <si>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</si>
  <si>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</si>
  <si>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</si>
  <si>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</si>
  <si>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</si>
  <si>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</si>
  <si>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</si>
  <si>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</si>
  <si>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</si>
  <si>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</si>
  <si>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</si>
  <si>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</si>
  <si>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</si>
  <si>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</si>
  <si>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</si>
  <si>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</si>
  <si>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</si>
  <si>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</si>
  <si>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</si>
  <si>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</si>
  <si>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</si>
  <si>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</si>
  <si>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</si>
  <si>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</si>
  <si>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</si>
  <si>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</si>
  <si>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</si>
  <si>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</si>
  <si>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</si>
  <si>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</si>
  <si>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</si>
  <si>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</si>
  <si>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</si>
  <si>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</si>
  <si>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</si>
  <si>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</si>
  <si>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</si>
  <si>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</si>
  <si>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</si>
  <si>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</si>
  <si>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</si>
  <si>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</si>
  <si>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</si>
  <si>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</si>
  <si>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</si>
  <si>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</si>
  <si>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</si>
  <si>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</si>
  <si>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</si>
  <si>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</si>
  <si>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</si>
  <si>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</si>
  <si>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</si>
  <si>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</si>
  <si>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</si>
  <si>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</si>
  <si>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</si>
  <si>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</si>
  <si>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</si>
  <si>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</si>
  <si>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</si>
  <si>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</si>
  <si>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</si>
  <si>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</si>
  <si>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</si>
  <si>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</si>
  <si>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</si>
  <si>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</si>
  <si>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</si>
  <si>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</si>
  <si>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</si>
  <si>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</si>
  <si>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</si>
  <si>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</si>
  <si>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</si>
  <si>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</si>
  <si>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</si>
  <si>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</si>
  <si>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</si>
  <si>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</si>
  <si>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</si>
  <si>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</si>
  <si>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</si>
  <si>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</si>
  <si>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</si>
  <si>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</si>
  <si>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</si>
  <si>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</si>
  <si>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</si>
  <si>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</si>
  <si>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</si>
  <si>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</si>
  <si>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</si>
  <si>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</si>
  <si>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</si>
  <si>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</si>
  <si>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</si>
  <si>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</si>
  <si>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</si>
  <si>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</si>
  <si>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</si>
  <si>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</si>
  <si>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</si>
  <si>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</si>
  <si>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</si>
  <si>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</si>
  <si>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</si>
  <si>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</si>
  <si>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</si>
  <si>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</si>
  <si>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</si>
  <si>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</si>
  <si>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</si>
  <si>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</si>
  <si>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</si>
  <si>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</si>
  <si>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</si>
  <si>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</si>
  <si>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</si>
  <si>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</si>
  <si>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</si>
  <si>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</si>
  <si>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</si>
  <si>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</si>
  <si>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</si>
  <si>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</si>
  <si>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</si>
  <si>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</si>
  <si>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</si>
  <si>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</si>
  <si>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</si>
  <si>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</si>
  <si>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</si>
  <si>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</si>
  <si>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</si>
  <si>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</si>
  <si>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</si>
  <si>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</si>
  <si>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</si>
  <si>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</si>
  <si>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</si>
  <si>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</si>
  <si>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</si>
  <si>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</si>
  <si>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</si>
  <si>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</si>
  <si>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</si>
  <si>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</si>
  <si>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</si>
  <si>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</si>
  <si>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</si>
  <si>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</si>
  <si>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</si>
  <si>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</si>
  <si>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</si>
  <si>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</si>
  <si>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</si>
  <si>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</si>
  <si>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</si>
  <si>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</si>
  <si>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</si>
  <si>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</si>
  <si>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</si>
  <si>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</si>
  <si>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</si>
  <si>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</si>
  <si>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</si>
  <si>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</si>
  <si>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</si>
  <si>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</si>
  <si>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</si>
  <si>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</si>
  <si>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</si>
  <si>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</si>
  <si>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</si>
  <si>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</si>
  <si>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</si>
  <si>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</si>
  <si>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</si>
  <si>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</si>
  <si>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</si>
  <si>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</si>
  <si>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</si>
  <si>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</si>
  <si>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</si>
  <si>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</si>
  <si>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</si>
  <si>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</si>
  <si>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</si>
  <si>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</si>
  <si>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</si>
  <si>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</si>
  <si>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</si>
  <si>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</si>
  <si>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</si>
  <si>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</si>
  <si>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</si>
  <si>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</si>
  <si>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</si>
  <si>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</si>
  <si>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</si>
  <si>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</si>
  <si>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</si>
  <si>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</si>
  <si>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</si>
  <si>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</si>
  <si>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</si>
  <si>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</si>
  <si>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</si>
  <si>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</si>
  <si>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</si>
  <si>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</si>
  <si>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</si>
  <si>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</si>
  <si>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</si>
  <si>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</si>
  <si>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</si>
  <si>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</si>
  <si>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</si>
  <si>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</si>
  <si>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</si>
  <si>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</si>
  <si>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</si>
  <si>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</si>
  <si>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</si>
  <si>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</si>
  <si>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</si>
  <si>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</si>
  <si>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</si>
  <si>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</si>
  <si>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</si>
  <si>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</si>
  <si>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</si>
  <si>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</si>
  <si>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</si>
  <si>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</si>
  <si>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</si>
  <si>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</si>
  <si>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</si>
  <si>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</si>
  <si>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</si>
  <si>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</si>
  <si>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</si>
  <si>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</si>
  <si>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</si>
  <si>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</si>
  <si>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</si>
  <si>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</si>
  <si>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</si>
  <si>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</si>
  <si>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</si>
  <si>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</si>
  <si>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</si>
  <si>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</si>
  <si>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</si>
  <si>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</si>
  <si>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</si>
  <si>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</si>
  <si>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</si>
  <si>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</si>
  <si>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</si>
  <si>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</si>
  <si>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</si>
  <si>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</si>
  <si>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</si>
  <si>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</si>
  <si>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</si>
  <si>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</si>
  <si>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</si>
  <si>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</si>
  <si>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</si>
  <si>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</si>
  <si>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</si>
  <si>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</si>
  <si>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</si>
  <si>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</si>
  <si>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</si>
  <si>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</si>
  <si>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</si>
  <si>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</si>
  <si>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</si>
  <si>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</si>
  <si>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</si>
  <si>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</si>
  <si>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</si>
  <si>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</si>
  <si>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</si>
  <si>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</si>
  <si>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</si>
  <si>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</si>
  <si>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</si>
  <si>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</si>
  <si>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</si>
  <si>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</si>
  <si>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</si>
  <si>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</si>
  <si>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</si>
  <si>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</si>
  <si>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</si>
  <si>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</si>
  <si>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</si>
  <si>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</si>
  <si>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</si>
  <si>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</si>
  <si>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</si>
  <si>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</si>
  <si>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</si>
  <si>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</si>
  <si>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</si>
  <si>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</si>
  <si>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</si>
  <si>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</si>
  <si>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</si>
  <si>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</si>
  <si>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</si>
  <si>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</si>
  <si>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</si>
  <si>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</si>
  <si>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</si>
  <si>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</si>
  <si>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</si>
  <si>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</si>
  <si>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</si>
  <si>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</si>
  <si>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</si>
  <si>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</si>
  <si>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</si>
  <si>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</si>
  <si>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</si>
  <si>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</si>
  <si>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</si>
  <si>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</si>
  <si>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</si>
  <si>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</si>
  <si>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</si>
  <si>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</si>
  <si>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</si>
  <si>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</si>
  <si>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</si>
  <si>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</si>
  <si>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</si>
  <si>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</si>
  <si>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</si>
  <si>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</si>
  <si>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</si>
  <si>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</si>
  <si>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</si>
  <si>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</si>
  <si>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</si>
  <si>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</si>
  <si>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</si>
  <si>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</si>
  <si>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</si>
  <si>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</si>
  <si>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</si>
  <si>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</si>
  <si>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</si>
  <si>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</si>
  <si>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</si>
  <si>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</si>
  <si>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</si>
  <si>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</si>
  <si>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</si>
  <si>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</si>
  <si>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</si>
  <si>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</si>
  <si>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</si>
  <si>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</si>
  <si>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</si>
  <si>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</si>
  <si>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</si>
  <si>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</si>
  <si>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</si>
  <si>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</si>
  <si>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</si>
  <si>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</si>
  <si>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</si>
  <si>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</si>
  <si>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</si>
  <si>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</si>
  <si>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</si>
  <si>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</si>
  <si>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</si>
  <si>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</si>
  <si>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</si>
  <si>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</si>
  <si>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</si>
  <si>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</si>
  <si>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</si>
  <si>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</si>
  <si>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</si>
  <si>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</si>
  <si>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</si>
  <si>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</si>
  <si>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</si>
  <si>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</si>
  <si>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</si>
  <si>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</si>
  <si>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</si>
  <si>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</si>
  <si>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</si>
  <si>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</si>
  <si>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</si>
  <si>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</si>
  <si>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</si>
  <si>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</si>
  <si>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</si>
  <si>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</si>
  <si>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</si>
  <si>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</si>
  <si>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</si>
  <si>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</si>
  <si>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</si>
  <si>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</si>
  <si>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</si>
  <si>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</si>
  <si>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</si>
  <si>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</si>
  <si>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</si>
  <si>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</si>
  <si>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</si>
  <si>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</si>
  <si>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</si>
  <si>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</si>
  <si>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</si>
  <si>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</si>
  <si>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</si>
  <si>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</si>
  <si>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</si>
  <si>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</si>
  <si>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</si>
  <si>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</si>
  <si>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</si>
  <si>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</si>
  <si>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</si>
  <si>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</si>
  <si>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</si>
  <si>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</si>
  <si>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</si>
  <si>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</si>
  <si>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</si>
  <si>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</si>
  <si>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</si>
  <si>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</si>
  <si>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</si>
  <si>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</si>
  <si>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</si>
  <si>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</si>
  <si>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</si>
  <si>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</si>
  <si>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</si>
  <si>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</si>
  <si>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</si>
  <si>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</si>
  <si>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</si>
  <si>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</si>
  <si>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</si>
  <si>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</si>
  <si>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</si>
  <si>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</si>
  <si>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</si>
  <si>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</si>
  <si>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</si>
  <si>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</si>
  <si>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</si>
  <si>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</si>
  <si>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</si>
  <si>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</si>
  <si>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</si>
  <si>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</si>
  <si>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</si>
  <si>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</si>
  <si>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</si>
  <si>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</si>
  <si>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</si>
  <si>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</si>
  <si>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</si>
  <si>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</si>
  <si>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</si>
  <si>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</si>
  <si>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</si>
  <si>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</si>
  <si>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</si>
  <si>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</si>
  <si>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</si>
  <si>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</si>
  <si>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</si>
  <si>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</si>
  <si>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</si>
  <si>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</si>
  <si>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</si>
  <si>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</si>
  <si>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</si>
  <si>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</si>
  <si>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</si>
  <si>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</si>
  <si>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</si>
  <si>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</si>
  <si>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</si>
  <si>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</si>
  <si>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</si>
  <si>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</si>
  <si>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</si>
  <si>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</si>
  <si>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</si>
  <si>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</si>
  <si>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</si>
  <si>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</si>
  <si>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</si>
  <si>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</si>
  <si>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</si>
  <si>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</si>
  <si>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</si>
  <si>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</si>
  <si>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</si>
  <si>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</si>
  <si>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</si>
  <si>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</si>
  <si>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</si>
  <si>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</si>
  <si>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</si>
  <si>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</si>
  <si>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</si>
  <si>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</si>
  <si>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</si>
  <si>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</si>
  <si>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</si>
  <si>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</si>
  <si>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</si>
  <si>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</si>
  <si>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</si>
  <si>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</si>
  <si>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</si>
  <si>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</si>
  <si>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</si>
  <si>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</si>
  <si>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</si>
  <si>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</si>
  <si>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</si>
  <si>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</si>
  <si>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</si>
  <si>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</si>
  <si>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</si>
  <si>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</si>
  <si>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</si>
  <si>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</si>
  <si>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</si>
  <si>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</si>
  <si>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</si>
  <si>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</si>
  <si>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</si>
  <si>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</si>
  <si>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</si>
  <si>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</si>
  <si>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</si>
  <si>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</si>
  <si>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</si>
  <si>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</si>
  <si>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</si>
  <si>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</si>
  <si>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</si>
  <si>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</si>
  <si>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</si>
  <si>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</si>
  <si>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</si>
  <si>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</si>
  <si>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</si>
  <si>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</si>
  <si>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</si>
  <si>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</si>
  <si>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</si>
  <si>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</si>
  <si>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</si>
  <si>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</si>
  <si>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</si>
  <si>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</si>
  <si>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</si>
  <si>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</si>
  <si>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</si>
  <si>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</si>
  <si>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</si>
  <si>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</si>
  <si>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</si>
  <si>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</si>
  <si>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</si>
  <si>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</si>
  <si>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</si>
  <si>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</si>
  <si>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</si>
  <si>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</si>
  <si>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</si>
  <si>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</si>
  <si>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</si>
  <si>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</si>
  <si>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</si>
  <si>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</si>
  <si>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</si>
  <si>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</si>
  <si>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</si>
  <si>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</si>
  <si>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</si>
  <si>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</si>
  <si>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</si>
  <si>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</si>
  <si>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</si>
  <si>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</si>
  <si>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</si>
  <si>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</si>
  <si>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</si>
  <si>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</si>
  <si>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</si>
  <si>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</si>
  <si>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</si>
  <si>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</si>
  <si>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</si>
  <si>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</si>
  <si>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</si>
  <si>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</si>
  <si>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</si>
  <si>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</si>
  <si>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</si>
  <si>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</si>
  <si>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</si>
  <si>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</si>
  <si>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</si>
  <si>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</si>
  <si>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</si>
  <si>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</si>
  <si>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</si>
  <si>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</si>
  <si>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</si>
  <si>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</si>
  <si>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</si>
  <si>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</si>
  <si>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</si>
  <si>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</si>
  <si>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</si>
  <si>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</si>
  <si>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</si>
  <si>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</si>
  <si>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</si>
  <si>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</si>
  <si>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</si>
  <si>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</si>
  <si>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</si>
  <si>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</si>
  <si>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</si>
  <si>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</si>
  <si>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</si>
  <si>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</si>
  <si>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</si>
  <si>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</si>
  <si>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</si>
  <si>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</si>
  <si>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</si>
  <si>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</si>
  <si>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</si>
  <si>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</si>
  <si>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</si>
  <si>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</si>
  <si>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</si>
  <si>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</si>
  <si>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</si>
  <si>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</si>
  <si>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</si>
  <si>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</si>
  <si>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</si>
  <si>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</si>
  <si>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</si>
  <si>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</si>
  <si>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</si>
  <si>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</si>
  <si>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</si>
  <si>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</si>
  <si>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</si>
  <si>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</si>
  <si>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</si>
  <si>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</si>
  <si>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</si>
  <si>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</si>
  <si>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</si>
  <si>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</si>
  <si>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</si>
  <si>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</si>
  <si>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</si>
  <si>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</si>
  <si>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</si>
  <si>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</si>
  <si>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</si>
  <si>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</si>
  <si>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</si>
  <si>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</si>
  <si>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</si>
  <si>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</si>
  <si>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</si>
  <si>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</si>
  <si>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</si>
  <si>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</si>
  <si>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</si>
  <si>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</si>
  <si>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</si>
  <si>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</si>
  <si>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</si>
  <si>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</si>
  <si>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</si>
  <si>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</si>
  <si>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</si>
  <si>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</si>
  <si>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</si>
  <si>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</si>
  <si>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</si>
  <si>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</si>
  <si>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</si>
  <si>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</si>
  <si>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</si>
  <si>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</si>
  <si>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</si>
  <si>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</si>
  <si>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</si>
  <si>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</si>
  <si>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</si>
  <si>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</si>
  <si>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</si>
  <si>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</si>
  <si>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</si>
  <si>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</si>
  <si>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</si>
  <si>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</si>
  <si>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</si>
  <si>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</si>
  <si>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</si>
  <si>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</si>
  <si>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</si>
  <si>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</si>
  <si>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</si>
  <si>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</si>
  <si>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</si>
  <si>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</si>
  <si>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</si>
  <si>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</si>
  <si>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</si>
  <si>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</si>
  <si>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</si>
  <si>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</si>
  <si>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</si>
  <si>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</si>
  <si>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</si>
  <si>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</si>
  <si>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</si>
  <si>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</si>
  <si>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</si>
  <si>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</si>
  <si>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</si>
  <si>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</si>
  <si>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</si>
  <si>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</si>
  <si>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</si>
  <si>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</si>
  <si>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</si>
  <si>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</si>
  <si>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</si>
  <si>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</si>
  <si>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</si>
  <si>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</si>
  <si>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</si>
  <si>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</si>
  <si>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</si>
  <si>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</si>
  <si>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</si>
  <si>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</si>
  <si>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</si>
  <si>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</si>
  <si>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</si>
  <si>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</si>
  <si>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</si>
  <si>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</si>
  <si>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</si>
  <si>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</si>
  <si>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</si>
  <si>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</si>
  <si>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</si>
  <si>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</si>
  <si>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</si>
  <si>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</si>
  <si>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</si>
  <si>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</si>
  <si>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</si>
  <si>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</si>
  <si>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</si>
  <si>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</si>
  <si>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</si>
  <si>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</si>
  <si>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</si>
  <si>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</si>
  <si>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</si>
  <si>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</si>
  <si>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</si>
  <si>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</si>
  <si>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</si>
  <si>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</si>
  <si>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</si>
  <si>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</si>
  <si>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</si>
  <si>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</si>
  <si>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</si>
  <si>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</si>
  <si>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</si>
  <si>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</si>
  <si>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</si>
  <si>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</si>
  <si>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</si>
  <si>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</si>
  <si>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</si>
  <si>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</si>
  <si>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</si>
  <si>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</si>
  <si>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</si>
  <si>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</si>
  <si>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</si>
  <si>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</si>
  <si>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</si>
  <si>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</si>
  <si>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</si>
  <si>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</si>
  <si>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</si>
  <si>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</si>
  <si>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</si>
  <si>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</si>
  <si>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</si>
  <si>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</si>
  <si>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</si>
  <si>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</si>
  <si>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</si>
  <si>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</si>
  <si>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</si>
  <si>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</si>
  <si>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</si>
  <si>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</si>
  <si>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</si>
  <si>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</si>
  <si>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</si>
  <si>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</si>
  <si>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</si>
  <si>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</si>
  <si>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</si>
  <si>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</si>
  <si>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</si>
  <si>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</si>
  <si>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</si>
  <si>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</si>
  <si>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</si>
  <si>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</si>
  <si>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</si>
  <si>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</si>
  <si>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</si>
  <si>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</si>
  <si>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</si>
  <si>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</si>
  <si>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</si>
  <si>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</si>
  <si>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</si>
  <si>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</si>
  <si>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</si>
  <si>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</si>
  <si>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</si>
  <si>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</si>
  <si>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</si>
  <si>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</si>
  <si>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</si>
  <si>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</si>
  <si>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</si>
  <si>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</si>
  <si>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</si>
  <si>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</si>
  <si>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</si>
  <si>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</si>
  <si>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</si>
  <si>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</si>
  <si>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</si>
  <si>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</si>
  <si>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</si>
  <si>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</si>
  <si>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</si>
  <si>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</si>
  <si>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</si>
  <si>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</si>
  <si>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</si>
  <si>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</si>
  <si>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</si>
  <si>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</si>
  <si>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</si>
  <si>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</si>
  <si>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</si>
  <si>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</si>
  <si>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</si>
  <si>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</si>
  <si>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</si>
  <si>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</si>
  <si>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</si>
  <si>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</si>
  <si>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</si>
  <si>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</si>
  <si>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</si>
  <si>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</si>
  <si>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</si>
  <si>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</si>
  <si>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</si>
  <si>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</si>
  <si>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</si>
  <si>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</si>
  <si>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</si>
  <si>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</si>
  <si>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</si>
  <si>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</si>
  <si>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</si>
  <si>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</si>
  <si>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</si>
  <si>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</si>
  <si>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</si>
  <si>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</si>
  <si>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</si>
  <si>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</si>
  <si>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</si>
  <si>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</si>
  <si>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</si>
  <si>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</si>
  <si>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</si>
  <si>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</si>
  <si>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</si>
  <si>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</si>
  <si>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</si>
  <si>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</si>
  <si>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</si>
  <si>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</si>
  <si>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</si>
  <si>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</si>
  <si>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</si>
  <si>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</si>
  <si>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</si>
  <si>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</si>
  <si>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</si>
  <si>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</si>
  <si>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</si>
  <si>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</si>
  <si>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</si>
  <si>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</si>
  <si>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</si>
  <si>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</si>
  <si>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</si>
  <si>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</si>
  <si>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</si>
  <si>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</si>
  <si>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</si>
  <si>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</si>
  <si>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</si>
  <si>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</si>
  <si>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</si>
  <si>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</si>
  <si>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</si>
  <si>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</si>
  <si>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</si>
  <si>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</si>
  <si>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</si>
  <si>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</si>
  <si>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</si>
  <si>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</si>
  <si>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</si>
  <si>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</si>
  <si>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</si>
  <si>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</si>
  <si>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</si>
  <si>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</si>
  <si>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</si>
  <si>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</si>
  <si>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</si>
  <si>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</si>
  <si>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</si>
  <si>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</si>
  <si>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</si>
  <si>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</si>
  <si>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</si>
  <si>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</si>
  <si>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</si>
  <si>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</si>
  <si>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</si>
  <si>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</si>
  <si>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</si>
  <si>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</si>
  <si>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</si>
  <si>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</si>
  <si>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</si>
  <si>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</si>
  <si>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</si>
  <si>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</si>
  <si>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</si>
  <si>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</si>
  <si>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</si>
  <si>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</si>
  <si>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</si>
  <si>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</si>
  <si>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</si>
  <si>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</si>
  <si>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</si>
  <si>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</si>
  <si>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</si>
  <si>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</si>
  <si>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</si>
  <si>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</si>
  <si>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</si>
  <si>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</si>
  <si>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</si>
  <si>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</si>
  <si>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</si>
  <si>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</si>
  <si>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</si>
  <si>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</si>
  <si>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</si>
  <si>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</si>
  <si>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</si>
  <si>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</si>
  <si>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</si>
  <si>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</si>
  <si>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</si>
  <si>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</si>
  <si>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</si>
  <si>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</si>
  <si>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</si>
  <si>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</si>
  <si>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</si>
  <si>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</si>
  <si>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</si>
  <si>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</si>
  <si>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</si>
  <si>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</si>
  <si>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</si>
  <si>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</si>
  <si>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</si>
  <si>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</si>
  <si>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</si>
  <si>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</si>
  <si>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</si>
  <si>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</si>
  <si>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</si>
  <si>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</si>
  <si>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</si>
  <si>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</si>
  <si>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</si>
  <si>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</si>
  <si>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</si>
  <si>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</si>
  <si>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</si>
  <si>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</si>
  <si>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</si>
  <si>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</si>
  <si>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</si>
  <si>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</si>
  <si>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</si>
  <si>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</si>
  <si>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</si>
  <si>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</si>
  <si>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</si>
  <si>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</si>
  <si>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</si>
  <si>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</si>
  <si>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</si>
  <si>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</si>
  <si>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</si>
  <si>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</si>
  <si>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</si>
  <si>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</si>
  <si>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</si>
  <si>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</si>
  <si>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</si>
  <si>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</si>
  <si>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</si>
  <si>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</si>
  <si>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</si>
  <si>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</si>
  <si>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</si>
  <si>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</si>
  <si>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</si>
  <si>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</si>
  <si>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</si>
  <si>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</si>
  <si>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</si>
  <si>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</si>
  <si>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</si>
  <si>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</si>
  <si>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</si>
  <si>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</si>
  <si>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</si>
  <si>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</si>
  <si>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</si>
  <si>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</si>
  <si>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</si>
  <si>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</si>
  <si>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</si>
  <si>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</si>
  <si>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</si>
  <si>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</si>
  <si>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</si>
  <si>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</si>
  <si>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</si>
  <si>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</si>
  <si>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</si>
  <si>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</si>
  <si>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</si>
  <si>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</si>
  <si>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</si>
  <si>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</si>
  <si>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</si>
  <si>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</si>
  <si>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</si>
  <si>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</si>
  <si>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</si>
  <si>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</si>
  <si>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</si>
  <si>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</si>
  <si>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</si>
  <si>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</si>
  <si>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</si>
  <si>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</si>
  <si>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</si>
  <si>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</si>
  <si>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</si>
  <si>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</si>
  <si>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</si>
  <si>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</si>
  <si>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</si>
  <si>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</si>
  <si>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</si>
  <si>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</si>
  <si>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</si>
  <si>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</si>
  <si>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</si>
  <si>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</si>
  <si>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</si>
  <si>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</si>
  <si>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</si>
  <si>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</si>
  <si>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</si>
  <si>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</si>
  <si>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</si>
  <si>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</si>
  <si>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</si>
  <si>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</si>
  <si>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</si>
  <si>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</si>
  <si>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</si>
  <si>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</si>
  <si>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</si>
  <si>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</si>
  <si>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</si>
  <si>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</si>
  <si>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</si>
  <si>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</si>
  <si>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</si>
  <si>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</si>
  <si>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</si>
  <si>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</si>
  <si>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</si>
  <si>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</si>
  <si>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</si>
  <si>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</si>
  <si>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</si>
  <si>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</si>
  <si>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</si>
  <si>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</si>
  <si>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</si>
  <si>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</si>
  <si>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</si>
  <si>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</si>
  <si>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</si>
  <si>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</si>
  <si>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</si>
  <si>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</si>
  <si>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</si>
  <si>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</si>
  <si>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</si>
  <si>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</si>
  <si>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</si>
  <si>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</si>
  <si>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</si>
  <si>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</si>
  <si>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</si>
  <si>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</si>
  <si>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</si>
  <si>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</si>
  <si>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</si>
  <si>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</si>
  <si>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</si>
  <si>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</si>
  <si>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</si>
  <si>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</si>
  <si>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</si>
  <si>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</si>
  <si>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</si>
  <si>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</si>
  <si>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</si>
  <si>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</si>
  <si>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</si>
  <si>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</si>
  <si>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</si>
  <si>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</si>
  <si>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</si>
  <si>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</si>
  <si>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</si>
  <si>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</si>
  <si>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</si>
  <si>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</si>
  <si>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</si>
  <si>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</si>
  <si>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</si>
  <si>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</si>
  <si>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</si>
  <si>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</si>
  <si>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</si>
  <si>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</si>
  <si>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</si>
  <si>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</si>
  <si>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</si>
  <si>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</si>
  <si>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</si>
  <si>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</si>
  <si>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</si>
  <si>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</si>
  <si>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</si>
  <si>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</si>
  <si>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</si>
  <si>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</si>
  <si>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</si>
  <si>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</si>
  <si>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</si>
  <si>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</si>
  <si>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</si>
  <si>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</si>
  <si>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</si>
  <si>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</si>
  <si>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</si>
  <si>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</si>
  <si>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</si>
  <si>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</si>
  <si>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</si>
  <si>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</si>
  <si>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</si>
  <si>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</si>
  <si>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</si>
  <si>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</si>
  <si>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</si>
  <si>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</si>
  <si>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</si>
  <si>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</si>
  <si>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</si>
  <si>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</si>
  <si>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</si>
  <si>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</si>
  <si>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</si>
  <si>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</si>
  <si>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</si>
  <si>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</si>
  <si>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</si>
  <si>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</si>
  <si>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</si>
  <si>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</si>
  <si>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</si>
  <si>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</si>
  <si>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</si>
  <si>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</si>
  <si>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</si>
  <si>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</si>
  <si>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</si>
  <si>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</si>
  <si>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</si>
  <si>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</si>
  <si>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</si>
  <si>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</si>
  <si>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</si>
  <si>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</si>
  <si>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</si>
  <si>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</si>
  <si>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</si>
  <si>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</si>
  <si>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</si>
  <si>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</si>
  <si>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</si>
  <si>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</si>
  <si>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</si>
  <si>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</si>
  <si>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</si>
  <si>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</si>
  <si>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</si>
  <si>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</si>
  <si>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</si>
  <si>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</si>
  <si>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</si>
  <si>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</si>
  <si>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</si>
  <si>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</si>
  <si>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</si>
  <si>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</si>
  <si>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</si>
  <si>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</si>
  <si>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</si>
  <si>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</si>
  <si>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</si>
  <si>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</si>
  <si>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</si>
  <si>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</si>
  <si>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</si>
  <si>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</si>
  <si>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</si>
  <si>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</si>
  <si>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</si>
  <si>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</si>
  <si>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</si>
  <si>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</si>
  <si>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</si>
  <si>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</si>
  <si>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</si>
  <si>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</si>
  <si>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</si>
  <si>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</si>
  <si>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</si>
  <si>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</si>
  <si>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</si>
  <si>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</si>
  <si>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</si>
  <si>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</si>
  <si>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</si>
  <si>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</si>
  <si>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</si>
  <si>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</si>
  <si>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</si>
  <si>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</si>
  <si>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</si>
  <si>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</si>
  <si>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</si>
  <si>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</si>
  <si>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</si>
  <si>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</si>
  <si>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</si>
  <si>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</si>
  <si>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</si>
  <si>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</si>
  <si>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</si>
  <si>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</si>
  <si>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</si>
  <si>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</si>
  <si>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</si>
  <si>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</si>
  <si>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</si>
  <si>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</si>
  <si>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</si>
  <si>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</si>
  <si>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</si>
  <si>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</si>
  <si>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</si>
  <si>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</si>
  <si>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</si>
  <si>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</si>
  <si>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</si>
  <si>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</si>
  <si>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</si>
  <si>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</si>
  <si>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</si>
  <si>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</si>
  <si>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</si>
  <si>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</si>
  <si>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</si>
  <si>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</si>
  <si>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</si>
  <si>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</si>
  <si>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</si>
  <si>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</si>
  <si>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</si>
  <si>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</si>
  <si>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</si>
  <si>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</si>
  <si>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</si>
  <si>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</si>
  <si>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</si>
  <si>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</si>
  <si>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</si>
  <si>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</si>
  <si>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</si>
  <si>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</si>
  <si>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</si>
  <si>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</si>
  <si>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</si>
  <si>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</si>
  <si>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</si>
  <si>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</si>
  <si>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</si>
  <si>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</si>
  <si>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</si>
  <si>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</si>
  <si>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</si>
  <si>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</si>
  <si>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</si>
  <si>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</si>
  <si>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</si>
  <si>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</si>
  <si>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</si>
  <si>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</si>
  <si>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</si>
  <si>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</si>
  <si>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</si>
  <si>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</si>
  <si>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</si>
  <si>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</si>
  <si>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</si>
  <si>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</si>
  <si>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</si>
  <si>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</si>
  <si>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</si>
  <si>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</si>
  <si>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</si>
  <si>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</si>
  <si>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</si>
  <si>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</si>
  <si>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</si>
  <si>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</si>
  <si>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</si>
  <si>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</si>
  <si>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</si>
  <si>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</si>
  <si>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</si>
  <si>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</si>
  <si>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</si>
  <si>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</si>
  <si>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</si>
  <si>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</si>
  <si>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</si>
  <si>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</si>
  <si>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</si>
  <si>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</si>
  <si>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</si>
  <si>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</si>
  <si>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</si>
  <si>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</si>
  <si>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</si>
  <si>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</si>
  <si>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</si>
  <si>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</si>
  <si>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</si>
  <si>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</si>
  <si>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</si>
  <si>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</si>
  <si>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</si>
  <si>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</si>
  <si>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</si>
  <si>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</si>
  <si>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</si>
  <si>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</si>
  <si>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</si>
  <si>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</si>
  <si>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</si>
  <si>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</si>
  <si>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</si>
  <si>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</si>
  <si>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</si>
  <si>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</si>
  <si>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</si>
  <si>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</si>
  <si>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</si>
  <si>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</si>
  <si>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</si>
  <si>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</si>
  <si>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</si>
  <si>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</si>
  <si>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</si>
  <si>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</si>
  <si>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</si>
  <si>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</si>
  <si>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</si>
  <si>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</si>
  <si>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</si>
  <si>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</si>
  <si>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</si>
  <si>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</si>
  <si>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</si>
  <si>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</si>
  <si>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</si>
  <si>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</si>
  <si>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</si>
  <si>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</si>
  <si>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</si>
  <si>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</si>
  <si>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</si>
  <si>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</si>
  <si>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</si>
  <si>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</si>
  <si>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</si>
  <si>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</si>
  <si>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</si>
  <si>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</si>
  <si>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</si>
  <si>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</si>
  <si>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</si>
  <si>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</si>
  <si>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</si>
  <si>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</si>
  <si>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</si>
  <si>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</si>
  <si>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</si>
  <si>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</si>
  <si>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</si>
  <si>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</si>
  <si>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</si>
  <si>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</si>
  <si>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</si>
  <si>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</si>
  <si>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</si>
  <si>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</si>
  <si>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</si>
  <si>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</si>
  <si>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</si>
  <si>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</si>
  <si>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</si>
  <si>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</si>
  <si>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</si>
  <si>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</si>
  <si>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</si>
  <si>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</si>
  <si>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</si>
  <si>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</si>
  <si>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</si>
  <si>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</si>
  <si>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</si>
  <si>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</si>
  <si>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</si>
  <si>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</si>
  <si>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</si>
  <si>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</si>
  <si>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</si>
  <si>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</si>
  <si>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</si>
  <si>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</si>
  <si>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</si>
  <si>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</si>
  <si>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</si>
  <si>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</si>
  <si>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</si>
  <si>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</si>
  <si>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</si>
  <si>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</si>
  <si>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</si>
  <si>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</si>
  <si>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</si>
  <si>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</si>
  <si>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</si>
  <si>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</si>
  <si>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</si>
  <si>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</si>
  <si>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</si>
  <si>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</si>
  <si>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</si>
  <si>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</si>
  <si>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</si>
  <si>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</si>
  <si>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</si>
  <si>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</si>
  <si>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</si>
  <si>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</si>
  <si>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</si>
  <si>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</si>
  <si>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</si>
  <si>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</si>
  <si>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</si>
  <si>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</si>
  <si>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</si>
  <si>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</si>
  <si>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</si>
  <si>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</si>
  <si>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</si>
  <si>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</si>
  <si>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</si>
  <si>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</si>
  <si>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</si>
  <si>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</si>
  <si>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</si>
  <si>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</si>
  <si>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</si>
  <si>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</si>
  <si>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</si>
  <si>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</si>
  <si>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</si>
  <si>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</si>
  <si>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</si>
  <si>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</si>
  <si>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</si>
  <si>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</si>
  <si>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</si>
  <si>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</si>
  <si>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</si>
  <si>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</si>
  <si>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</si>
  <si>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</si>
  <si>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</si>
  <si>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</si>
  <si>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</si>
  <si>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</si>
  <si>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</si>
  <si>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</si>
  <si>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</si>
  <si>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</si>
  <si>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</si>
  <si>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</si>
  <si>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</si>
  <si>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</si>
  <si>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</si>
  <si>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</si>
  <si>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</si>
  <si>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</si>
  <si>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</si>
  <si>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</si>
  <si>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</si>
  <si>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</si>
  <si>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</si>
  <si>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</si>
  <si>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</si>
  <si>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</si>
  <si>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</si>
  <si>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</si>
  <si>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</si>
  <si>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</si>
  <si>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</si>
  <si>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</si>
  <si>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</si>
  <si>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</si>
  <si>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</si>
  <si>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</si>
  <si>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</si>
  <si>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</si>
  <si>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</si>
  <si>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</si>
  <si>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</si>
  <si>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</si>
  <si>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</si>
  <si>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</si>
  <si>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</si>
  <si>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</si>
  <si>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</si>
  <si>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</si>
  <si>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</si>
  <si>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</si>
  <si>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</si>
  <si>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</si>
  <si>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</si>
  <si>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</si>
  <si>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</si>
  <si>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</si>
  <si>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</si>
  <si>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</si>
  <si>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</si>
  <si>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</si>
  <si>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</si>
  <si>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</si>
  <si>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</si>
  <si>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</si>
  <si>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</si>
  <si>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</si>
  <si>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</si>
  <si>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</si>
  <si>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</si>
  <si>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</si>
  <si>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</si>
  <si>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</si>
  <si>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</si>
  <si>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</si>
  <si>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</si>
  <si>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</si>
  <si>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</si>
  <si>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</si>
  <si>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</si>
  <si>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</si>
  <si>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</si>
  <si>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</si>
  <si>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</si>
  <si>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</si>
  <si>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</si>
  <si>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</si>
  <si>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</si>
  <si>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</si>
  <si>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</si>
  <si>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</si>
  <si>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</si>
  <si>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</si>
  <si>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</si>
  <si>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</si>
  <si>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</si>
  <si>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</si>
  <si>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</si>
  <si>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</si>
  <si>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</si>
  <si>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</si>
  <si>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</si>
  <si>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</si>
  <si>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</si>
  <si>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</si>
  <si>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</si>
  <si>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</si>
  <si>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</si>
  <si>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</si>
  <si>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</si>
  <si>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</si>
  <si>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</si>
  <si>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</si>
  <si>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</si>
  <si>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</si>
  <si>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</si>
  <si>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</si>
  <si>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</si>
  <si>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</si>
  <si>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</si>
  <si>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</si>
  <si>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</si>
  <si>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</si>
  <si>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</si>
  <si>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</si>
  <si>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</si>
  <si>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</si>
  <si>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</si>
  <si>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</si>
  <si>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</si>
  <si>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</si>
  <si>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</si>
  <si>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</si>
  <si>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</si>
  <si>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</si>
  <si>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</si>
  <si>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</si>
  <si>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</si>
  <si>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</si>
  <si>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</si>
  <si>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</si>
  <si>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</si>
  <si>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</si>
  <si>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</si>
  <si>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</si>
  <si>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</si>
  <si>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</si>
  <si>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</si>
  <si>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</si>
  <si>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</si>
  <si>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</si>
  <si>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</si>
  <si>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</si>
  <si>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</si>
  <si>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</si>
  <si>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</si>
  <si>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</si>
  <si>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</si>
  <si>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</si>
  <si>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</si>
  <si>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</si>
  <si>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</si>
  <si>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</si>
  <si>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</si>
  <si>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</si>
  <si>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</si>
  <si>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</si>
  <si>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</si>
  <si>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</si>
  <si>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</si>
  <si>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</si>
  <si>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</si>
  <si>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</si>
  <si>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</si>
  <si>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</si>
  <si>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</si>
  <si>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</si>
  <si>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</si>
  <si>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</si>
  <si>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</si>
  <si>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</si>
  <si>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</si>
  <si>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</si>
  <si>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</si>
  <si>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</si>
  <si>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</si>
  <si>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</si>
  <si>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</si>
  <si>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</si>
  <si>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</si>
  <si>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</si>
  <si>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</si>
  <si>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</si>
  <si>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</si>
  <si>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</si>
  <si>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</si>
  <si>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</si>
  <si>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</si>
  <si>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</si>
  <si>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</si>
  <si>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</si>
  <si>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</si>
  <si>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</si>
  <si>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</si>
  <si>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</si>
  <si>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</si>
  <si>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</si>
  <si>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</si>
  <si>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</si>
  <si>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</si>
  <si>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</si>
  <si>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</si>
  <si>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</si>
  <si>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</si>
  <si>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</si>
  <si>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</si>
  <si>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</si>
  <si>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</si>
  <si>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</si>
  <si>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</si>
  <si>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</si>
  <si>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</si>
  <si>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</si>
  <si>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</si>
  <si>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</si>
  <si>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</si>
  <si>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</si>
  <si>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</si>
  <si>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</si>
  <si>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</si>
  <si>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</si>
  <si>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</si>
  <si>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</si>
  <si>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</si>
  <si>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</si>
  <si>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</si>
  <si>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</si>
  <si>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</si>
  <si>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</si>
  <si>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</si>
  <si>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</si>
  <si>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</si>
  <si>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</si>
  <si>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</si>
  <si>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</si>
  <si>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</si>
  <si>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</si>
  <si>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</si>
  <si>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</si>
  <si>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</si>
  <si>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</si>
  <si>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</si>
  <si>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</si>
  <si>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</si>
  <si>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</si>
  <si>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</si>
  <si>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</si>
  <si>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</si>
  <si>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</si>
  <si>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</si>
  <si>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</si>
  <si>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</si>
  <si>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</si>
  <si>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</si>
  <si>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</si>
  <si>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</si>
  <si>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</si>
  <si>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</si>
  <si>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</si>
  <si>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</si>
  <si>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</si>
  <si>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</si>
  <si>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</si>
  <si>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</si>
  <si>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</si>
  <si>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</si>
  <si>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</si>
  <si>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</si>
  <si>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</si>
  <si>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</si>
  <si>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</si>
  <si>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</si>
  <si>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</si>
  <si>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</si>
  <si>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</si>
  <si>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</si>
  <si>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</si>
  <si>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</si>
  <si>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</si>
  <si>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</si>
  <si>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</si>
  <si>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</si>
  <si>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</si>
  <si>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</si>
  <si>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</si>
  <si>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</si>
  <si>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</si>
  <si>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</si>
  <si>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</si>
  <si>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</si>
  <si>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</si>
  <si>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</si>
  <si>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</si>
  <si>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</si>
  <si>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</si>
  <si>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</si>
  <si>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</si>
  <si>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</si>
  <si>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</si>
  <si>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</si>
  <si>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</si>
  <si>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</si>
  <si>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</si>
  <si>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</si>
  <si>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</si>
  <si>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</si>
  <si>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</si>
  <si>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</si>
  <si>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</si>
  <si>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</si>
  <si>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</si>
  <si>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</si>
  <si>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</si>
  <si>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</si>
  <si>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</si>
  <si>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</si>
  <si>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</si>
  <si>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</si>
  <si>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</si>
  <si>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</si>
  <si>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</si>
  <si>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</si>
  <si>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</si>
  <si>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</si>
  <si>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</si>
  <si>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</si>
  <si>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</si>
  <si>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</si>
  <si>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</si>
  <si>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</si>
  <si>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</si>
  <si>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</si>
  <si>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</si>
  <si>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</si>
  <si>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</si>
  <si>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</si>
  <si>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</si>
  <si>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</si>
  <si>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</si>
  <si>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</si>
  <si>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</si>
  <si>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</si>
  <si>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</si>
  <si>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</si>
  <si>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</si>
  <si>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</si>
  <si>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</si>
  <si>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</si>
  <si>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</si>
  <si>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</si>
  <si>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</si>
  <si>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</si>
  <si>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</si>
  <si>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</si>
  <si>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</si>
  <si>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</si>
  <si>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</si>
  <si>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</si>
  <si>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</si>
  <si>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</si>
  <si>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</si>
  <si>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</si>
  <si>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</si>
  <si>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</si>
  <si>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</si>
  <si>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</si>
  <si>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</si>
  <si>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</si>
  <si>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</si>
  <si>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</si>
  <si>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</si>
  <si>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</si>
  <si>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</si>
  <si>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</si>
  <si>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</si>
  <si>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</si>
  <si>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</si>
  <si>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</si>
  <si>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</si>
  <si>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</si>
  <si>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</si>
  <si>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</si>
  <si>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</si>
  <si>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</si>
  <si>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</si>
  <si>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</si>
  <si>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</si>
  <si>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</si>
  <si>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</si>
  <si>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</si>
  <si>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</si>
  <si>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</si>
  <si>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</si>
  <si>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</si>
  <si>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</si>
  <si>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</si>
  <si>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</si>
  <si>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</si>
  <si>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</si>
  <si>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</si>
  <si>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</si>
  <si>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</si>
  <si>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</si>
  <si>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</si>
  <si>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</si>
  <si>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</si>
  <si>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</si>
  <si>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</si>
  <si>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</si>
  <si>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</si>
  <si>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</si>
  <si>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</si>
  <si>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</si>
  <si>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</si>
  <si>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</si>
  <si>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</si>
  <si>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</si>
  <si>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</si>
  <si>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</si>
  <si>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</si>
  <si>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</si>
  <si>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</si>
  <si>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</si>
  <si>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</si>
  <si>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</si>
  <si>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</si>
  <si>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</si>
  <si>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</si>
  <si>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</si>
  <si>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</si>
  <si>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</si>
  <si>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</si>
  <si>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</si>
  <si>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</si>
  <si>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</si>
  <si>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</si>
  <si>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</si>
  <si>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</si>
  <si>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</si>
  <si>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</si>
  <si>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</si>
  <si>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</si>
  <si>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</si>
  <si>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</si>
  <si>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</si>
  <si>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</si>
  <si>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</si>
  <si>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</si>
  <si>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</si>
  <si>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</si>
  <si>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</si>
  <si>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</si>
  <si>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</si>
  <si>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</si>
  <si>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</si>
  <si>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</si>
  <si>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</si>
  <si>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</si>
  <si>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</si>
  <si>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</si>
  <si>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</si>
  <si>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</si>
  <si>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</si>
  <si>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</si>
  <si>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</si>
  <si>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</si>
  <si>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</si>
  <si>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</si>
  <si>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</si>
  <si>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</si>
  <si>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</si>
  <si>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</si>
  <si>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</si>
  <si>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</si>
  <si>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</si>
  <si>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</si>
  <si>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</si>
  <si>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</si>
  <si>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</si>
  <si>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</si>
  <si>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</si>
  <si>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</si>
  <si>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</si>
  <si>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</si>
  <si>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</si>
  <si>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</si>
  <si>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</si>
  <si>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</si>
  <si>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</si>
  <si>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</si>
  <si>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</si>
  <si>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</si>
  <si>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</si>
  <si>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</si>
  <si>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</si>
  <si>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</si>
  <si>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</si>
  <si>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</si>
  <si>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</si>
  <si>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</si>
  <si>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</si>
  <si>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</si>
  <si>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</si>
  <si>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</si>
  <si>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</si>
  <si>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</si>
  <si>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</si>
  <si>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</si>
  <si>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</si>
  <si>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</si>
  <si>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</si>
  <si>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</si>
  <si>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</si>
  <si>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</si>
  <si>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</si>
  <si>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</si>
  <si>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</si>
  <si>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</si>
  <si>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</si>
  <si>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</si>
  <si>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</si>
  <si>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</si>
  <si>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</si>
  <si>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</si>
  <si>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</si>
  <si>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</si>
  <si>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</si>
  <si>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</si>
  <si>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</si>
  <si>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</si>
  <si>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</si>
  <si>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</si>
  <si>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</si>
  <si>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</si>
  <si>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</si>
  <si>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</si>
  <si>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</si>
  <si>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</si>
  <si>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</si>
  <si>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</si>
  <si>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</si>
  <si>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</si>
  <si>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</si>
  <si>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</si>
  <si>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</si>
  <si>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</si>
  <si>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</si>
  <si>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</si>
  <si>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</si>
  <si>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</si>
  <si>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</si>
  <si>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</si>
  <si>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</si>
  <si>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</si>
  <si>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</si>
  <si>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</si>
  <si>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</si>
  <si>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</si>
  <si>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</si>
  <si>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</si>
  <si>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</si>
  <si>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</si>
  <si>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</si>
  <si>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</si>
  <si>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</si>
  <si>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</si>
  <si>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</si>
  <si>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</si>
  <si>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</si>
  <si>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</si>
  <si>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</si>
  <si>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</si>
  <si>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</si>
  <si>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</si>
  <si>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</si>
  <si>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</si>
  <si>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</si>
  <si>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</si>
  <si>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</si>
  <si>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</si>
  <si>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</si>
  <si>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</si>
  <si>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</si>
  <si>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</si>
  <si>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</si>
  <si>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</si>
  <si>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</si>
  <si>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</si>
  <si>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</si>
  <si>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</si>
  <si>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</si>
  <si>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</si>
  <si>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</si>
  <si>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</si>
  <si>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</si>
  <si>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</si>
  <si>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</si>
  <si>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</si>
  <si>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</si>
  <si>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</si>
  <si>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</si>
  <si>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</si>
  <si>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</si>
  <si>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</si>
  <si>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</si>
  <si>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</si>
  <si>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</si>
  <si>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</si>
  <si>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</si>
  <si>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</si>
  <si>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</si>
  <si>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</si>
  <si>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</si>
  <si>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</si>
  <si>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</si>
  <si>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</si>
  <si>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</si>
  <si>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</si>
  <si>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</si>
  <si>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</si>
  <si>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</si>
  <si>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</si>
  <si>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</si>
  <si>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</si>
  <si>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</si>
  <si>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</si>
  <si>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</si>
  <si>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</si>
  <si>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</si>
  <si>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</si>
  <si>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</si>
  <si>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</si>
  <si>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</si>
  <si>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</si>
  <si>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</si>
  <si>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</si>
  <si>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</si>
  <si>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</si>
  <si>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</si>
  <si>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</si>
  <si>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</si>
  <si>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</si>
  <si>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</si>
  <si>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</si>
  <si>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</si>
  <si>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</si>
  <si>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</si>
  <si>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</si>
  <si>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</si>
  <si>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</si>
  <si>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</si>
  <si>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</si>
  <si>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</si>
  <si>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</si>
  <si>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</si>
  <si>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</si>
  <si>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</si>
  <si>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</si>
  <si>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</si>
  <si>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</si>
  <si>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</si>
  <si>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</si>
  <si>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</si>
  <si>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</si>
  <si>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</si>
  <si>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</si>
  <si>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</si>
  <si>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</si>
  <si>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</si>
  <si>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</si>
  <si>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</si>
  <si>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</si>
  <si>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</si>
  <si>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</si>
  <si>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</si>
  <si>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</si>
  <si>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</si>
  <si>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</si>
  <si>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</si>
  <si>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</si>
  <si>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</si>
  <si>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</si>
  <si>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</si>
  <si>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</si>
  <si>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</si>
  <si>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</si>
  <si>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</si>
  <si>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</si>
  <si>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</si>
  <si>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</si>
  <si>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</si>
  <si>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</si>
  <si>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</si>
  <si>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</si>
  <si>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</si>
  <si>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</si>
  <si>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</si>
  <si>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</si>
  <si>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</si>
  <si>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</si>
  <si>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</si>
  <si>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</si>
  <si>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</si>
  <si>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</si>
  <si>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</si>
  <si>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</si>
  <si>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</si>
  <si>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</si>
  <si>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</si>
  <si>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</si>
  <si>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</si>
  <si>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</si>
  <si>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</si>
  <si>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</si>
  <si>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</si>
  <si>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</si>
  <si>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</si>
  <si>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</si>
  <si>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</si>
  <si>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</si>
  <si>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</si>
  <si>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</si>
  <si>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</si>
  <si>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</si>
  <si>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</si>
  <si>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</si>
  <si>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</si>
  <si>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</si>
  <si>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</si>
  <si>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</si>
  <si>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</si>
  <si>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</si>
  <si>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</si>
  <si>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</si>
  <si>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</si>
  <si>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</si>
  <si>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</si>
  <si>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</si>
  <si>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</si>
  <si>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</si>
  <si>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</si>
  <si>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</si>
  <si>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</si>
  <si>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</si>
  <si>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</si>
  <si>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</si>
  <si>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</si>
  <si>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</si>
  <si>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</si>
  <si>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</si>
  <si>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</si>
  <si>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</si>
  <si>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</si>
  <si>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</si>
  <si>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</si>
  <si>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</si>
  <si>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</si>
  <si>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</si>
  <si>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</si>
  <si>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</si>
  <si>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</si>
  <si>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</si>
  <si>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</si>
  <si>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</si>
  <si>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</si>
  <si>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</si>
  <si>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</si>
  <si>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</si>
  <si>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</si>
  <si>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</si>
  <si>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</si>
  <si>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</si>
  <si>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</si>
  <si>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</si>
  <si>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</si>
  <si>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</si>
  <si>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</si>
  <si>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</si>
  <si>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</si>
  <si>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</si>
  <si>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</si>
  <si>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</si>
  <si>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</si>
  <si>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</si>
  <si>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</si>
  <si>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</si>
  <si>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</si>
  <si>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</si>
  <si>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</si>
  <si>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</si>
  <si>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</si>
  <si>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</si>
  <si>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</si>
  <si>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</si>
  <si>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</si>
  <si>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</si>
  <si>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</si>
  <si>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</si>
  <si>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</si>
  <si>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</si>
  <si>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</si>
  <si>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</si>
  <si>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</si>
  <si>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</si>
  <si>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</si>
  <si>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</si>
  <si>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</si>
  <si>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</si>
  <si>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</si>
  <si>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</si>
  <si>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</si>
  <si>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</si>
  <si>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</si>
  <si>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</si>
  <si>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</si>
  <si>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</si>
  <si>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</si>
  <si>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</si>
  <si>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</si>
  <si>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</si>
  <si>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</si>
  <si>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</si>
  <si>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</si>
  <si>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</si>
  <si>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</si>
  <si>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</si>
  <si>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</si>
  <si>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</si>
  <si>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</si>
  <si>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</si>
  <si>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</si>
  <si>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</si>
  <si>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</si>
  <si>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</si>
  <si>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</si>
  <si>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</si>
  <si>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</si>
  <si>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</si>
  <si>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</si>
  <si>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</si>
  <si>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</si>
  <si>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</si>
  <si>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</si>
  <si>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</si>
  <si>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</si>
  <si>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</si>
  <si>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</si>
  <si>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</si>
  <si>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</si>
  <si>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</si>
  <si>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</si>
  <si>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</si>
  <si>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</si>
  <si>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</si>
  <si>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</si>
  <si>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</si>
  <si>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</si>
  <si>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</si>
  <si>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</si>
  <si>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</si>
  <si>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</si>
  <si>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</si>
  <si>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</si>
  <si>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</si>
  <si>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</si>
  <si>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</si>
  <si>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</si>
  <si>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</si>
  <si>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</si>
  <si>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</si>
  <si>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</si>
  <si>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</si>
  <si>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</si>
  <si>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</si>
  <si>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</si>
  <si>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</si>
  <si>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</si>
  <si>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</si>
  <si>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</si>
  <si>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</si>
  <si>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</si>
  <si>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</si>
  <si>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</si>
  <si>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</si>
  <si>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</si>
  <si>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</si>
  <si>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</si>
  <si>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</si>
  <si>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</si>
  <si>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</si>
  <si>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</si>
  <si>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</si>
  <si>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</si>
  <si>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</si>
  <si>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</si>
  <si>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</si>
  <si>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</si>
  <si>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</si>
  <si>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</si>
  <si>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</si>
  <si>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</si>
  <si>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</si>
  <si>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</si>
  <si>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</si>
  <si>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</si>
  <si>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</si>
  <si>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</si>
  <si>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</si>
  <si>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</si>
  <si>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</si>
  <si>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</si>
  <si>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</si>
  <si>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</si>
  <si>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</si>
  <si>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</si>
  <si>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</si>
  <si>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</si>
  <si>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</si>
  <si>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</si>
  <si>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</si>
  <si>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</si>
  <si>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</si>
  <si>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</si>
  <si>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</si>
  <si>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</si>
  <si>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</si>
  <si>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</si>
  <si>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</si>
  <si>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</si>
  <si>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</si>
  <si>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</si>
  <si>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</si>
  <si>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</si>
  <si>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</si>
  <si>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</si>
  <si>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</si>
  <si>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</si>
  <si>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</si>
  <si>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</si>
  <si>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</si>
  <si>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</si>
  <si>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</si>
  <si>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</si>
  <si>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</si>
  <si>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</si>
  <si>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</si>
  <si>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</si>
  <si>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</si>
  <si>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</si>
  <si>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</si>
  <si>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</si>
  <si>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</si>
  <si>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</si>
  <si>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</si>
  <si>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</si>
  <si>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</si>
  <si>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</si>
  <si>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</si>
  <si>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</si>
  <si>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</si>
  <si>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</si>
  <si>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</si>
  <si>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</si>
  <si>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</si>
  <si>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</si>
  <si>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</si>
  <si>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</si>
  <si>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</si>
  <si>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</si>
  <si>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</si>
  <si>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</si>
  <si>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</si>
  <si>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</si>
  <si>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</si>
  <si>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</si>
  <si>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</si>
  <si>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</si>
  <si>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</si>
  <si>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</si>
  <si>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</si>
  <si>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</si>
  <si>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</si>
  <si>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</si>
  <si>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</si>
  <si>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</si>
  <si>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</si>
  <si>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</si>
  <si>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</si>
  <si>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</si>
  <si>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</si>
  <si>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</si>
  <si>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</si>
  <si>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</si>
  <si>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</si>
  <si>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</si>
  <si>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</si>
  <si>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</si>
  <si>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</si>
  <si>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</si>
  <si>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</si>
  <si>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</si>
  <si>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</si>
  <si>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</si>
  <si>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</si>
  <si>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</si>
  <si>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</si>
  <si>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</si>
  <si>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</si>
  <si>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</si>
  <si>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</si>
  <si>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</si>
  <si>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</si>
  <si>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</si>
  <si>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</si>
  <si>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</si>
  <si>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</si>
  <si>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</si>
  <si>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</si>
  <si>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</si>
  <si>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</si>
  <si>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</si>
  <si>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</si>
  <si>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</si>
  <si>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</si>
  <si>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</si>
  <si>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</si>
  <si>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</si>
  <si>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</si>
  <si>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</si>
  <si>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</si>
  <si>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</si>
  <si>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</si>
  <si>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</si>
  <si>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</si>
  <si>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</si>
  <si>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</si>
  <si>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</si>
  <si>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</si>
  <si>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</si>
  <si>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</si>
  <si>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</si>
  <si>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</si>
  <si>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</si>
  <si>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</si>
  <si>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</si>
  <si>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</si>
  <si>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</si>
  <si>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</si>
  <si>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</si>
  <si>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</si>
  <si>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</si>
  <si>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</si>
  <si>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</si>
  <si>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</si>
  <si>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</si>
  <si>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</si>
  <si>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</si>
  <si>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</si>
  <si>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</si>
  <si>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</si>
  <si>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</si>
  <si>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</si>
  <si>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</si>
  <si>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</si>
  <si>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</si>
  <si>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</si>
  <si>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</si>
  <si>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</si>
  <si>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</si>
  <si>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</si>
  <si>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</si>
  <si>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</si>
  <si>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</si>
  <si>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</si>
  <si>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</si>
  <si>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</si>
  <si>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</si>
  <si>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</si>
  <si>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</si>
  <si>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</si>
  <si>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</si>
  <si>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</si>
  <si>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</si>
  <si>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</si>
  <si>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</si>
  <si>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</si>
  <si>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</si>
  <si>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</si>
  <si>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</si>
  <si>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</si>
  <si>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</si>
  <si>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</si>
  <si>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</si>
  <si>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</si>
  <si>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</si>
  <si>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</si>
  <si>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</si>
  <si>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</si>
  <si>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</si>
  <si>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</si>
  <si>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</si>
  <si>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</si>
  <si>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</si>
  <si>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</si>
  <si>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</si>
  <si>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</si>
  <si>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</si>
  <si>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</si>
  <si>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</si>
  <si>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</si>
  <si>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</si>
  <si>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</si>
  <si>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</si>
  <si>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</si>
  <si>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</si>
  <si>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</si>
  <si>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</si>
  <si>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</si>
  <si>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</si>
  <si>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</si>
  <si>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</si>
  <si>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</si>
  <si>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</si>
  <si>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</si>
  <si>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</si>
  <si>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</si>
  <si>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</si>
  <si>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</si>
  <si>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</si>
  <si>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</si>
  <si>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</si>
  <si>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</si>
  <si>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</si>
  <si>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</si>
  <si>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</si>
  <si>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</si>
  <si>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</si>
  <si>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</si>
  <si>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</si>
  <si>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</si>
  <si>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</si>
  <si>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</si>
  <si>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</si>
  <si>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</si>
  <si>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</si>
  <si>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</si>
  <si>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</si>
  <si>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</si>
  <si>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</si>
  <si>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</si>
  <si>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</si>
  <si>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</si>
  <si>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</si>
  <si>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</si>
  <si>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</si>
  <si>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</si>
  <si>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</si>
  <si>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</si>
  <si>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</si>
  <si>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</si>
  <si>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</si>
  <si>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</si>
  <si>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</si>
  <si>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</si>
  <si>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</si>
  <si>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</si>
  <si>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</si>
  <si>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</si>
  <si>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</si>
  <si>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</si>
  <si>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</si>
  <si>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</si>
  <si>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</si>
  <si>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</si>
  <si>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</si>
  <si>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</si>
  <si>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</si>
  <si>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</si>
  <si>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</si>
  <si>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</si>
  <si>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</si>
  <si>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</si>
  <si>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</si>
  <si>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</si>
  <si>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</si>
  <si>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</si>
  <si>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</si>
  <si>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</si>
  <si>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</si>
  <si>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</si>
  <si>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</si>
  <si>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</si>
  <si>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</si>
  <si>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</si>
  <si>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</si>
  <si>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</si>
  <si>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</si>
  <si>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</si>
  <si>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</si>
  <si>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</si>
  <si>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</si>
  <si>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</si>
  <si>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</si>
  <si>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</si>
  <si>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</si>
  <si>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</si>
  <si>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</si>
  <si>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</si>
  <si>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</si>
  <si>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</si>
  <si>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</si>
  <si>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</si>
  <si>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</si>
  <si>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</si>
  <si>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</si>
  <si>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</si>
  <si>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</si>
  <si>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</si>
  <si>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</si>
  <si>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</si>
  <si>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</si>
  <si>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</si>
  <si>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</si>
  <si>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</si>
  <si>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</si>
  <si>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</si>
  <si>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</si>
  <si>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</si>
  <si>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</si>
  <si>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</si>
  <si>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</si>
  <si>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</si>
  <si>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</si>
  <si>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</si>
  <si>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</si>
  <si>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</si>
  <si>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</si>
  <si>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</si>
  <si>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</si>
  <si>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</si>
  <si>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</si>
  <si>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</si>
  <si>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</si>
  <si>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</si>
  <si>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</si>
  <si>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</si>
  <si>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</si>
  <si>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</si>
  <si>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</si>
  <si>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</si>
  <si>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</si>
  <si>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</si>
  <si>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</si>
  <si>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</si>
  <si>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</si>
  <si>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</si>
  <si>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</si>
  <si>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</si>
  <si>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</si>
  <si>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</si>
  <si>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</si>
  <si>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</si>
  <si>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</si>
  <si>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</si>
  <si>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</si>
  <si>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</si>
  <si>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</si>
  <si>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</si>
  <si>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</si>
  <si>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</si>
  <si>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</si>
  <si>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</si>
  <si>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</si>
  <si>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</si>
  <si>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</si>
  <si>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</si>
  <si>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</si>
  <si>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</si>
  <si>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</si>
  <si>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</si>
  <si>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</si>
  <si>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</si>
  <si>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</si>
  <si>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</si>
  <si>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</si>
  <si>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</si>
  <si>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</si>
  <si>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</si>
  <si>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</si>
  <si>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</si>
  <si>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</si>
  <si>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</si>
  <si>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</si>
  <si>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</si>
  <si>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</si>
  <si>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</si>
  <si>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</si>
  <si>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</si>
  <si>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</si>
  <si>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</si>
  <si>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</si>
  <si>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</si>
  <si>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</si>
  <si>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</si>
  <si>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</si>
  <si>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</si>
  <si>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</si>
  <si>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</si>
  <si>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</si>
  <si>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</si>
  <si>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</si>
  <si>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</si>
  <si>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</si>
  <si>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</si>
  <si>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</si>
  <si>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</si>
  <si>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</si>
  <si>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</si>
  <si>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</si>
  <si>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</si>
  <si>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</si>
  <si>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</si>
  <si>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</si>
  <si>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</si>
  <si>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</si>
  <si>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</si>
  <si>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</si>
  <si>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</si>
  <si>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</si>
  <si>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</si>
  <si>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</si>
  <si>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</si>
  <si>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</si>
  <si>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</si>
  <si>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</si>
  <si>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</si>
  <si>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</si>
  <si>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</si>
  <si>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</si>
  <si>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</si>
  <si>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</si>
  <si>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</si>
  <si>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</si>
  <si>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</si>
  <si>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</si>
  <si>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</si>
  <si>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</si>
  <si>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</si>
  <si>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</si>
  <si>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</si>
  <si>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</si>
  <si>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</si>
  <si>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</si>
  <si>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</si>
  <si>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</si>
  <si>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</si>
  <si>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</si>
  <si>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</si>
  <si>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</si>
  <si>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</si>
  <si>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</si>
  <si>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</si>
  <si>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</si>
  <si>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</si>
  <si>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</si>
  <si>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</si>
  <si>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</si>
  <si>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</si>
  <si>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</si>
  <si>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</si>
  <si>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</si>
  <si>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</si>
  <si>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</si>
  <si>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</si>
  <si>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</si>
  <si>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</si>
  <si>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</si>
  <si>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</si>
  <si>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</si>
  <si>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</si>
  <si>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</si>
  <si>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</si>
  <si>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</si>
  <si>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</si>
  <si>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</si>
  <si>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</si>
  <si>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</si>
  <si>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</si>
  <si>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</si>
  <si>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</si>
  <si>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</si>
  <si>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</si>
  <si>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</si>
  <si>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</si>
  <si>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</si>
  <si>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</si>
  <si>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</si>
  <si>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</si>
  <si>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</si>
  <si>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</si>
  <si>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</si>
  <si>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</si>
  <si>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</si>
  <si>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</si>
  <si>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</si>
  <si>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</si>
  <si>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</si>
  <si>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</si>
  <si>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</si>
  <si>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</si>
  <si>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</si>
  <si>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</si>
  <si>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</si>
  <si>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</si>
  <si>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</si>
  <si>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</si>
  <si>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</si>
  <si>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</si>
  <si>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</si>
  <si>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</si>
  <si>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</si>
  <si>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</si>
  <si>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</si>
  <si>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</si>
  <si>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</si>
  <si>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</si>
  <si>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</si>
  <si>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</si>
  <si>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</si>
  <si>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</si>
  <si>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</si>
  <si>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</si>
  <si>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</si>
  <si>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</si>
  <si>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</si>
  <si>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</si>
  <si>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</si>
  <si>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</si>
  <si>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</si>
  <si>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</si>
  <si>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</si>
  <si>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</si>
  <si>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</si>
  <si>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</si>
  <si>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</si>
  <si>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</si>
  <si>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</si>
  <si>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</si>
  <si>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</si>
  <si>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</si>
  <si>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</si>
  <si>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</si>
  <si>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</si>
  <si>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</si>
  <si>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</si>
  <si>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</si>
  <si>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</si>
  <si>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</si>
  <si>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</si>
  <si>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</si>
  <si>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</si>
  <si>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</si>
  <si>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</si>
  <si>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</si>
  <si>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</si>
  <si>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</si>
  <si>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</si>
  <si>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</si>
  <si>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</si>
  <si>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</si>
  <si>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</si>
  <si>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</si>
  <si>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</si>
  <si>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</si>
  <si>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</si>
  <si>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</si>
  <si>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</si>
  <si>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</si>
  <si>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</si>
  <si>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</si>
  <si>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</si>
  <si>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</si>
  <si>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</si>
  <si>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</si>
  <si>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</si>
  <si>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</si>
  <si>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</si>
  <si>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</si>
  <si>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</si>
  <si>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</si>
  <si>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</si>
  <si>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</si>
  <si>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</si>
  <si>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</si>
  <si>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</si>
  <si>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</si>
  <si>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</si>
  <si>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</si>
  <si>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</si>
  <si>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</si>
  <si>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</si>
  <si>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</si>
  <si>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</si>
  <si>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</si>
  <si>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</si>
  <si>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</si>
  <si>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</si>
  <si>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</si>
  <si>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</si>
  <si>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</si>
  <si>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</si>
  <si>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</si>
  <si>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</si>
  <si>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</si>
  <si>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</si>
  <si>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</si>
  <si>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</si>
  <si>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</si>
  <si>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</si>
  <si>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</si>
  <si>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</si>
  <si>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</si>
  <si>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</si>
  <si>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</si>
  <si>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</si>
  <si>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</si>
  <si>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</si>
  <si>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</si>
  <si>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</si>
  <si>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</si>
  <si>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</si>
  <si>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</si>
  <si>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</si>
  <si>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</si>
  <si>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</si>
  <si>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</si>
  <si>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</si>
  <si>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</si>
  <si>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</si>
  <si>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</si>
  <si>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</si>
  <si>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</si>
  <si>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</si>
  <si>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</si>
  <si>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</si>
  <si>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</si>
  <si>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</si>
  <si>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</si>
  <si>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</si>
  <si>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</si>
  <si>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</si>
  <si>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</si>
  <si>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</si>
  <si>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</si>
  <si>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</si>
  <si>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</si>
  <si>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</si>
  <si>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</si>
  <si>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</si>
  <si>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</si>
  <si>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</si>
  <si>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</si>
  <si>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</si>
  <si>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</si>
  <si>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</si>
  <si>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</si>
  <si>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</si>
  <si>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</si>
  <si>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</si>
  <si>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</si>
  <si>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</si>
  <si>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</si>
  <si>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</si>
  <si>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</si>
  <si>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</si>
  <si>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</si>
  <si>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</si>
  <si>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</si>
  <si>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</si>
  <si>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</si>
  <si>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</si>
  <si>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</si>
  <si>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</si>
  <si>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</si>
  <si>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</si>
  <si>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</si>
  <si>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</si>
  <si>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</si>
  <si>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</si>
  <si>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</si>
  <si>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</si>
  <si>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</si>
  <si>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</si>
  <si>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</si>
  <si>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</si>
  <si>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</si>
  <si>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</si>
  <si>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</si>
  <si>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</si>
  <si>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</si>
  <si>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</si>
  <si>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</si>
  <si>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</si>
  <si>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</si>
  <si>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</si>
  <si>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</si>
  <si>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</si>
  <si>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</si>
  <si>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</si>
  <si>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</si>
  <si>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</si>
  <si>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</si>
  <si>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</si>
  <si>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</si>
  <si>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</si>
  <si>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</si>
  <si>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</si>
  <si>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</si>
  <si>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</si>
  <si>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</si>
  <si>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</si>
  <si>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</si>
  <si>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</si>
  <si>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</si>
  <si>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</si>
  <si>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</si>
  <si>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</si>
  <si>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</si>
  <si>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</si>
  <si>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</si>
  <si>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</si>
  <si>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</si>
  <si>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</si>
  <si>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</si>
  <si>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</si>
  <si>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</si>
  <si>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</si>
  <si>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</si>
  <si>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</si>
  <si>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</si>
  <si>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</si>
  <si>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</si>
  <si>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</si>
  <si>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</si>
  <si>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</si>
  <si>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</si>
  <si>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</si>
  <si>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</si>
  <si>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</si>
  <si>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</si>
  <si>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</si>
  <si>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</si>
  <si>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</si>
  <si>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</si>
  <si>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</si>
  <si>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</si>
  <si>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</si>
  <si>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</si>
  <si>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</si>
  <si>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</si>
  <si>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</si>
  <si>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</si>
  <si>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</si>
  <si>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</si>
  <si>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</si>
  <si>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</si>
  <si>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</si>
  <si>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</si>
  <si>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</si>
  <si>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</si>
  <si>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</si>
  <si>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</si>
  <si>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</si>
  <si>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</si>
  <si>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</si>
  <si>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</si>
  <si>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</si>
  <si>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</si>
  <si>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</si>
  <si>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</si>
  <si>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</si>
  <si>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</si>
  <si>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</si>
  <si>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</si>
  <si>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</si>
  <si>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</si>
  <si>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</si>
  <si>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</si>
  <si>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</si>
  <si>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</si>
  <si>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</si>
  <si>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</si>
  <si>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</si>
  <si>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</si>
  <si>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</si>
  <si>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</si>
  <si>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</si>
  <si>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</si>
  <si>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</si>
  <si>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</si>
  <si>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</si>
  <si>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</si>
  <si>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</si>
  <si>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</si>
  <si>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</si>
  <si>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</si>
  <si>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</si>
  <si>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</si>
  <si>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</si>
  <si>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</si>
  <si>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</si>
  <si>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</si>
  <si>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</si>
  <si>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</si>
  <si>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</si>
  <si>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</si>
  <si>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</si>
  <si>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</si>
  <si>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</si>
  <si>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</si>
  <si>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</si>
  <si>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</si>
  <si>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</si>
  <si>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</si>
  <si>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</si>
  <si>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</si>
  <si>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</si>
  <si>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</si>
  <si>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</si>
  <si>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</si>
  <si>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</si>
  <si>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</si>
  <si>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</si>
  <si>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</si>
  <si>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</si>
  <si>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</si>
  <si>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</si>
  <si>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</si>
  <si>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</si>
  <si>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</si>
  <si>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</si>
  <si>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</si>
  <si>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</si>
  <si>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</si>
  <si>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</si>
  <si>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</si>
  <si>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</si>
  <si>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</si>
  <si>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</si>
  <si>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</si>
  <si>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</si>
  <si>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</si>
  <si>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</si>
  <si>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</si>
  <si>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</si>
  <si>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</si>
  <si>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</si>
  <si>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</si>
  <si>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</si>
  <si>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</si>
  <si>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</si>
  <si>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</si>
  <si>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</si>
  <si>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</si>
  <si>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</si>
  <si>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</si>
  <si>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</si>
  <si>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</si>
  <si>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</si>
  <si>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</si>
  <si>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</si>
  <si>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</si>
  <si>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</si>
  <si>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</si>
  <si>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</si>
  <si>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</si>
  <si>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</si>
  <si>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</si>
  <si>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</si>
  <si>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</si>
  <si>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</si>
  <si>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</si>
  <si>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</si>
  <si>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</si>
  <si>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</si>
  <si>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</si>
  <si>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</si>
  <si>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</si>
  <si>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</si>
  <si>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</si>
  <si>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</si>
  <si>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</si>
  <si>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</si>
  <si>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</si>
  <si>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</si>
  <si>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</si>
  <si>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</si>
  <si>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</si>
  <si>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</si>
  <si>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</si>
  <si>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</si>
  <si>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</si>
  <si>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</si>
  <si>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</si>
  <si>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</si>
  <si>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</si>
  <si>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</si>
  <si>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</si>
  <si>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</si>
  <si>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</si>
  <si>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</si>
  <si>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</si>
  <si>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</si>
  <si>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</si>
  <si>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</si>
  <si>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</si>
  <si>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</si>
  <si>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</si>
  <si>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</si>
  <si>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</si>
  <si>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</si>
  <si>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</si>
  <si>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</si>
  <si>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</si>
  <si>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</si>
  <si>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</si>
  <si>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</si>
  <si>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</si>
  <si>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</si>
  <si>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</si>
  <si>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</si>
  <si>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</si>
  <si>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</si>
  <si>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</si>
  <si>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</si>
  <si>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</si>
  <si>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</si>
  <si>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</si>
  <si>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</si>
  <si>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</si>
  <si>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</si>
  <si>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</si>
  <si>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</si>
  <si>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</si>
  <si>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</si>
  <si>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</si>
  <si>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</si>
  <si>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</si>
  <si>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</si>
  <si>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</si>
  <si>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</si>
  <si>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</si>
  <si>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</si>
  <si>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</si>
  <si>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</si>
  <si>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</si>
  <si>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</si>
  <si>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</si>
  <si>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</si>
  <si>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</si>
  <si>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</si>
  <si>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</si>
  <si>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</si>
  <si>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</si>
  <si>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</si>
  <si>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</si>
  <si>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</si>
  <si>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</si>
  <si>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</si>
  <si>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</si>
  <si>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</si>
  <si>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</si>
  <si>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</si>
  <si>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</si>
  <si>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</si>
  <si>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</si>
  <si>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</si>
  <si>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</si>
  <si>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</si>
  <si>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</si>
  <si>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</si>
  <si>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</si>
  <si>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</si>
  <si>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</si>
  <si>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</si>
  <si>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</si>
  <si>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</si>
  <si>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</si>
  <si>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</si>
  <si>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</si>
  <si>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</si>
  <si>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</si>
  <si>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</si>
  <si>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</si>
  <si>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</si>
  <si>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</si>
  <si>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</si>
  <si>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</si>
  <si>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</si>
  <si>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</si>
  <si>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</si>
  <si>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</si>
  <si>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</si>
  <si>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</si>
  <si>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</si>
  <si>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</si>
  <si>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</si>
  <si>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</si>
  <si>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</si>
  <si>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</si>
  <si>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</si>
  <si>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</si>
  <si>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</si>
  <si>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</si>
  <si>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</si>
  <si>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</si>
  <si>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</si>
  <si>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</si>
  <si>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</si>
  <si>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</si>
  <si>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</si>
  <si>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</si>
  <si>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</si>
  <si>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</si>
  <si>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</si>
  <si>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</si>
  <si>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</si>
  <si>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</si>
  <si>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</si>
  <si>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</si>
  <si>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</si>
  <si>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</si>
  <si>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</si>
  <si>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</si>
  <si>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</si>
  <si>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</si>
  <si>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</si>
  <si>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</si>
  <si>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</si>
  <si>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</si>
  <si>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</si>
  <si>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</si>
  <si>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</si>
  <si>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</si>
  <si>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</si>
  <si>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</si>
  <si>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</si>
  <si>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</si>
  <si>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</si>
  <si>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</si>
  <si>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</si>
  <si>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</si>
  <si>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</si>
  <si>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</si>
  <si>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</si>
  <si>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</si>
  <si>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</si>
  <si>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</si>
  <si>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</si>
  <si>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</si>
  <si>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</si>
  <si>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</si>
  <si>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</si>
  <si>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</si>
  <si>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</si>
  <si>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</si>
  <si>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</si>
  <si>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</si>
  <si>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</si>
  <si>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</si>
  <si>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</si>
  <si>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</si>
  <si>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</si>
  <si>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</si>
  <si>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</si>
  <si>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</si>
  <si>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</si>
  <si>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</si>
  <si>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</si>
  <si>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</si>
  <si>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</si>
  <si>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</si>
  <si>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</si>
  <si>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</si>
  <si>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</si>
  <si>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</si>
  <si>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</si>
  <si>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</si>
  <si>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</si>
  <si>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</si>
  <si>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</si>
  <si>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</si>
  <si>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</si>
  <si>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</si>
  <si>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</si>
  <si>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</si>
  <si>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</si>
  <si>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</si>
  <si>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</si>
  <si>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</si>
  <si>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</si>
  <si>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</si>
  <si>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</si>
  <si>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</si>
  <si>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</si>
  <si>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</si>
  <si>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</si>
  <si>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</si>
  <si>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</si>
  <si>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</si>
  <si>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</si>
  <si>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</si>
  <si>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</si>
  <si>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</si>
  <si>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</si>
  <si>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</si>
  <si>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</si>
  <si>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</si>
  <si>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</si>
  <si>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</si>
  <si>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</si>
  <si>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</si>
  <si>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</si>
  <si>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</si>
  <si>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</si>
  <si>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</si>
  <si>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</si>
  <si>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</si>
  <si>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</si>
  <si>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</si>
  <si>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</si>
  <si>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</si>
  <si>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</si>
  <si>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</si>
  <si>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</si>
  <si>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</si>
  <si>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</si>
  <si>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</si>
  <si>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</si>
  <si>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</si>
  <si>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</si>
  <si>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</si>
  <si>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</si>
  <si>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</si>
  <si>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</si>
  <si>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</si>
  <si>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</si>
  <si>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</si>
  <si>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</si>
  <si>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</si>
  <si>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</si>
  <si>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</si>
  <si>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</si>
  <si>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</si>
  <si>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</si>
  <si>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</si>
  <si>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</si>
  <si>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</si>
  <si>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</si>
  <si>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</si>
  <si>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</si>
  <si>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</si>
  <si>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</si>
  <si>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</si>
  <si>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</si>
  <si>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</si>
  <si>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</si>
  <si>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</si>
  <si>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</si>
  <si>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</si>
  <si>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</si>
  <si>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</si>
  <si>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</si>
  <si>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</si>
  <si>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</si>
  <si>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</si>
  <si>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</si>
  <si>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</si>
  <si>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</si>
  <si>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</si>
  <si>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</si>
  <si>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</si>
  <si>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</si>
  <si>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</si>
  <si>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</si>
  <si>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</si>
  <si>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</si>
  <si>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</si>
  <si>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</si>
  <si>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</si>
  <si>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</si>
  <si>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</si>
  <si>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</si>
  <si>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</si>
  <si>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</si>
  <si>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</si>
  <si>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</si>
  <si>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</si>
  <si>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</si>
  <si>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</si>
  <si>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</si>
  <si>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</si>
  <si>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</si>
  <si>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</si>
  <si>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</si>
  <si>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</si>
  <si>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</si>
  <si>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</si>
  <si>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</si>
  <si>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</si>
  <si>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</si>
  <si>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</si>
  <si>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</si>
  <si>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</si>
  <si>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</si>
  <si>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</si>
  <si>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</si>
  <si>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</si>
  <si>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</si>
  <si>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</si>
  <si>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</si>
  <si>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</si>
  <si>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</si>
  <si>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</si>
  <si>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</si>
  <si>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</si>
  <si>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</si>
  <si>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</si>
  <si>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</si>
  <si>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</si>
  <si>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</si>
  <si>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</si>
  <si>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</si>
  <si>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</si>
  <si>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</si>
  <si>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</si>
  <si>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</si>
  <si>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</si>
  <si>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</si>
  <si>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</si>
  <si>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</si>
  <si>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</si>
  <si>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</si>
  <si>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</si>
  <si>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</si>
  <si>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</si>
  <si>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</si>
  <si>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</si>
  <si>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</si>
  <si>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</si>
  <si>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</si>
  <si>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</si>
  <si>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</si>
  <si>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</si>
  <si>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</si>
  <si>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</si>
  <si>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</si>
  <si>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</si>
  <si>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</si>
  <si>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</si>
  <si>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</si>
  <si>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</si>
  <si>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</si>
  <si>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</si>
  <si>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</si>
  <si>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</si>
  <si>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</si>
  <si>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</si>
  <si>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</si>
  <si>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</si>
  <si>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</si>
  <si>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</si>
  <si>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</si>
  <si>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</si>
  <si>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</si>
  <si>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</si>
  <si>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</si>
  <si>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</si>
  <si>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</si>
  <si>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</si>
  <si>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</si>
  <si>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</si>
  <si>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</si>
  <si>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</si>
  <si>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</si>
  <si>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</si>
  <si>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</si>
  <si>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</si>
  <si>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</si>
  <si>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</si>
  <si>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</si>
  <si>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</si>
  <si>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</si>
  <si>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</si>
  <si>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</si>
  <si>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</si>
  <si>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</si>
  <si>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</si>
  <si>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</si>
  <si>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</si>
  <si>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</si>
  <si>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</si>
  <si>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</si>
  <si>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</si>
  <si>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</si>
  <si>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</si>
  <si>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</si>
  <si>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</si>
  <si>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</si>
  <si>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</si>
  <si>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</si>
  <si>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</si>
  <si>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</si>
  <si>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</si>
  <si>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</si>
  <si>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</si>
  <si>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</si>
  <si>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</si>
  <si>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</si>
  <si>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</si>
  <si>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</si>
  <si>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</si>
  <si>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</si>
  <si>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</si>
  <si>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</si>
  <si>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</si>
  <si>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</si>
  <si>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</si>
  <si>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</si>
  <si>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</si>
  <si>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</si>
  <si>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</si>
  <si>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</si>
  <si>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</si>
  <si>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</si>
  <si>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</si>
  <si>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</si>
  <si>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</si>
  <si>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</si>
  <si>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</si>
  <si>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</si>
  <si>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</si>
  <si>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</si>
  <si>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</si>
  <si>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</si>
  <si>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</si>
  <si>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</si>
  <si>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</si>
  <si>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</si>
  <si>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</si>
  <si>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</si>
  <si>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</si>
  <si>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</si>
  <si>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</si>
  <si>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</si>
  <si>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</si>
  <si>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</si>
  <si>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</si>
  <si>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</si>
  <si>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</si>
  <si>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</si>
  <si>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</si>
  <si>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</si>
  <si>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</si>
  <si>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</si>
  <si>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</si>
  <si>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</si>
  <si>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</si>
  <si>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</si>
  <si>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</si>
  <si>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</si>
  <si>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</si>
  <si>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</si>
  <si>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</si>
  <si>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</si>
  <si>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</si>
  <si>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</si>
  <si>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</si>
  <si>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</si>
  <si>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</si>
  <si>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</si>
  <si>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</si>
  <si>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</si>
  <si>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</si>
  <si>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</si>
  <si>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</si>
  <si>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</si>
  <si>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</si>
  <si>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</si>
  <si>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</si>
  <si>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</si>
  <si>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</si>
  <si>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</si>
  <si>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</si>
  <si>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</si>
  <si>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</si>
  <si>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</si>
  <si>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</si>
  <si>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</si>
  <si>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</si>
  <si>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</si>
  <si>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</si>
  <si>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</si>
  <si>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</si>
  <si>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</si>
  <si>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</si>
  <si>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</si>
  <si>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</si>
  <si>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</si>
  <si>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</si>
  <si>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</si>
  <si>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</si>
  <si>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</si>
  <si>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</si>
  <si>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</si>
  <si>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</si>
  <si>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</si>
  <si>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</si>
  <si>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</si>
  <si>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</si>
  <si>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</si>
  <si>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</si>
  <si>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</si>
  <si>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</si>
  <si>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</si>
  <si>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</si>
  <si>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</si>
  <si>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</si>
  <si>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</si>
  <si>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</si>
  <si>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</si>
  <si>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</si>
  <si>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</si>
  <si>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</si>
  <si>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</si>
  <si>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</si>
  <si>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</si>
  <si>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</si>
  <si>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</si>
  <si>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</si>
  <si>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</si>
  <si>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</si>
  <si>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</si>
  <si>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</si>
  <si>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</si>
  <si>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</si>
  <si>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</si>
  <si>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</si>
  <si>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</si>
  <si>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</si>
  <si>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</si>
  <si>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</si>
  <si>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</si>
  <si>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</si>
  <si>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</si>
  <si>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</si>
  <si>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</si>
  <si>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</si>
  <si>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</si>
  <si>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</si>
  <si>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</si>
  <si>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</si>
  <si>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</si>
  <si>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</si>
  <si>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</si>
  <si>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</si>
  <si>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</si>
  <si>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</si>
  <si>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</si>
  <si>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</si>
  <si>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</si>
  <si>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</si>
  <si>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</si>
  <si>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</si>
  <si>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</si>
  <si>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</si>
  <si>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</si>
  <si>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</si>
  <si>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</si>
  <si>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</si>
  <si>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</si>
  <si>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</si>
  <si>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</si>
  <si>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</si>
  <si>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</si>
  <si>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</si>
  <si>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</si>
  <si>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</si>
  <si>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</si>
  <si>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</si>
  <si>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</si>
  <si>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</si>
  <si>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</si>
  <si>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</si>
  <si>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</si>
  <si>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</si>
  <si>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</si>
  <si>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</si>
  <si>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</si>
  <si>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</si>
  <si>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</si>
  <si>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</si>
  <si>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</si>
  <si>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</si>
  <si>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</si>
  <si>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</si>
  <si>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</si>
  <si>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</si>
  <si>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</si>
  <si>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</si>
  <si>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</si>
  <si>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</si>
  <si>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</si>
  <si>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</si>
  <si>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</si>
  <si>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</si>
  <si>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</si>
  <si>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</si>
  <si>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</si>
  <si>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</si>
  <si>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</si>
  <si>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</si>
  <si>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</si>
  <si>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</si>
  <si>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</si>
  <si>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</si>
  <si>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</si>
  <si>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</si>
  <si>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</si>
  <si>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</si>
  <si>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</si>
  <si>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</si>
  <si>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</si>
  <si>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</si>
  <si>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</si>
  <si>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</si>
  <si>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</si>
  <si>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</si>
  <si>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</si>
  <si>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</si>
  <si>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</si>
  <si>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</si>
  <si>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</si>
  <si>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</si>
  <si>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</si>
  <si>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</si>
  <si>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</si>
  <si>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</si>
  <si>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</si>
  <si>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</si>
  <si>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</si>
  <si>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</si>
  <si>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</si>
  <si>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</si>
  <si>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</si>
  <si>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</si>
  <si>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</si>
  <si>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</si>
  <si>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</si>
  <si>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</si>
  <si>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</si>
  <si>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</si>
  <si>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</si>
  <si>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</si>
  <si>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</si>
  <si>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</si>
  <si>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</si>
  <si>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</si>
  <si>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</si>
  <si>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</si>
  <si>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</si>
  <si>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</si>
  <si>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</si>
  <si>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</si>
  <si>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</si>
  <si>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</si>
  <si>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</si>
  <si>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</si>
  <si>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</si>
  <si>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</si>
  <si>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</si>
  <si>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</si>
  <si>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</si>
  <si>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</si>
  <si>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</si>
  <si>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</si>
  <si>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</si>
  <si>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</si>
  <si>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</si>
  <si>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</si>
  <si>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</si>
  <si>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</si>
  <si>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</si>
  <si>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</si>
  <si>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</si>
  <si>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</si>
  <si>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</si>
  <si>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</si>
  <si>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</si>
  <si>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</si>
  <si>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</si>
  <si>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</si>
  <si>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</si>
  <si>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</si>
  <si>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</si>
  <si>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</si>
  <si>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</si>
  <si>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</si>
  <si>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</si>
  <si>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</si>
  <si>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</si>
  <si>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</si>
  <si>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</si>
  <si>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</si>
  <si>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</si>
  <si>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</si>
  <si>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</si>
  <si>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</si>
  <si>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</si>
  <si>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</si>
  <si>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</si>
  <si>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</si>
  <si>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</si>
  <si>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</si>
  <si>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</si>
  <si>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</si>
  <si>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</si>
  <si>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</si>
  <si>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</si>
  <si>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</si>
  <si>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</si>
  <si>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</si>
  <si>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</si>
  <si>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</si>
  <si>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</si>
  <si>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</si>
  <si>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</si>
  <si>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</si>
  <si>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</si>
  <si>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</si>
  <si>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</si>
  <si>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</si>
  <si>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</si>
  <si>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</si>
  <si>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</si>
  <si>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</si>
  <si>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</si>
  <si>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</si>
  <si>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</si>
  <si>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</si>
  <si>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</si>
  <si>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</si>
  <si>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</si>
  <si>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</si>
  <si>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</si>
  <si>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</si>
  <si>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</si>
  <si>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</si>
  <si>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</si>
  <si>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</si>
  <si>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</si>
  <si>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</si>
  <si>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</si>
  <si>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</si>
  <si>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</si>
  <si>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</si>
  <si>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</si>
  <si>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</si>
  <si>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</si>
  <si>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</si>
  <si>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</si>
  <si>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</si>
  <si>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</si>
  <si>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</si>
  <si>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</si>
  <si>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</si>
  <si>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</si>
  <si>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</si>
  <si>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</si>
  <si>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</si>
  <si>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</si>
  <si>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</si>
  <si>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</si>
  <si>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</si>
  <si>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</si>
  <si>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</si>
  <si>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</si>
  <si>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</si>
  <si>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</si>
  <si>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</si>
  <si>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</si>
  <si>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</si>
  <si>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</si>
  <si>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</si>
  <si>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</si>
  <si>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</si>
  <si>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</si>
  <si>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</si>
  <si>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</si>
  <si>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</si>
  <si>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</si>
  <si>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</si>
  <si>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</si>
  <si>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</si>
  <si>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</si>
  <si>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</si>
  <si>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</si>
  <si>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</si>
  <si>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</si>
  <si>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</si>
  <si>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</si>
  <si>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</si>
  <si>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</si>
  <si>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</si>
  <si>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</si>
  <si>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</si>
  <si>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</si>
  <si>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</si>
  <si>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</si>
  <si>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</si>
  <si>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</si>
  <si>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</si>
  <si>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</si>
  <si>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</si>
  <si>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</si>
  <si>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</si>
  <si>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</si>
  <si>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</si>
  <si>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</si>
  <si>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</si>
  <si>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</si>
  <si>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</si>
  <si>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</si>
  <si>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</si>
  <si>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</si>
  <si>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</si>
  <si>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</si>
  <si>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</si>
  <si>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</si>
  <si>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</si>
  <si>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</si>
  <si>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</si>
  <si>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</si>
  <si>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</si>
  <si>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</si>
  <si>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</si>
  <si>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</si>
  <si>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</si>
  <si>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</si>
  <si>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</si>
  <si>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</si>
  <si>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</si>
  <si>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</si>
  <si>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</si>
  <si>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</si>
  <si>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</si>
  <si>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</si>
  <si>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</si>
  <si>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</si>
  <si>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</si>
  <si>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</si>
  <si>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</si>
  <si>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</si>
  <si>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</si>
  <si>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</si>
  <si>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</si>
  <si>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</si>
  <si>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</si>
  <si>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</si>
  <si>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</si>
  <si>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</si>
  <si>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</si>
  <si>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</si>
  <si>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</si>
  <si>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</si>
  <si>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</si>
  <si>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</si>
  <si>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</si>
  <si>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</si>
  <si>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</si>
  <si>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</si>
  <si>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</si>
  <si>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</si>
  <si>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</si>
  <si>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</si>
  <si>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</si>
  <si>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</si>
  <si>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</si>
  <si>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</si>
  <si>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</si>
  <si>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</si>
  <si>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</si>
  <si>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</si>
  <si>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</si>
  <si>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</si>
  <si>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</si>
  <si>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</si>
  <si>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</si>
  <si>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</si>
  <si>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</si>
  <si>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</si>
  <si>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</si>
  <si>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</si>
  <si>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</si>
  <si>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</si>
  <si>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</si>
  <si>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</si>
  <si>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</si>
  <si>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</si>
  <si>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</si>
  <si>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</si>
  <si>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</si>
  <si>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</si>
  <si>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</si>
  <si>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</si>
  <si>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</si>
  <si>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</si>
  <si>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</si>
  <si>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</si>
  <si>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</si>
  <si>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</si>
  <si>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</si>
  <si>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</si>
  <si>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</si>
  <si>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</si>
  <si>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</si>
  <si>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</si>
  <si>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</si>
  <si>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</si>
  <si>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</si>
  <si>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</si>
  <si>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</si>
  <si>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</si>
  <si>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</si>
  <si>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</si>
  <si>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</si>
  <si>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</si>
  <si>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</si>
  <si>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</si>
  <si>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</si>
  <si>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</si>
  <si>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</si>
  <si>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</si>
  <si>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</si>
  <si>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</si>
  <si>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</si>
  <si>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</si>
  <si>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</si>
  <si>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</si>
  <si>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</si>
  <si>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</si>
  <si>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</si>
  <si>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</si>
  <si>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</si>
  <si>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</si>
  <si>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</si>
  <si>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</si>
  <si>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</si>
  <si>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</si>
  <si>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</si>
  <si>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</si>
  <si>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</si>
  <si>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</si>
  <si>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</si>
  <si>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</si>
  <si>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</si>
  <si>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</si>
  <si>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</si>
  <si>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</si>
  <si>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</si>
  <si>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</si>
  <si>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</si>
  <si>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</si>
  <si>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</si>
  <si>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</si>
  <si>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</si>
  <si>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</si>
  <si>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</si>
  <si>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</si>
  <si>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</si>
  <si>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</si>
  <si>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</si>
  <si>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</si>
  <si>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</si>
  <si>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</si>
  <si>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</si>
  <si>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</si>
  <si>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</si>
  <si>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</si>
  <si>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</si>
  <si>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</si>
  <si>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</si>
  <si>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</si>
  <si>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</si>
  <si>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</si>
  <si>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</si>
  <si>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</si>
  <si>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</si>
  <si>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</si>
  <si>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</si>
  <si>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</si>
  <si>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</si>
  <si>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</si>
  <si>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</si>
  <si>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</si>
  <si>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</si>
  <si>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</si>
  <si>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</si>
  <si>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</si>
  <si>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</si>
  <si>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</si>
  <si>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</si>
  <si>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</si>
  <si>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</si>
  <si>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</si>
  <si>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</si>
  <si>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</si>
  <si>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</si>
  <si>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</si>
  <si>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</si>
  <si>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</si>
  <si>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</si>
  <si>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</si>
  <si>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</si>
  <si>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</si>
  <si>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</si>
  <si>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</si>
  <si>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</si>
  <si>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</si>
  <si>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</si>
  <si>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</si>
  <si>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</si>
  <si>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</si>
  <si>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</si>
  <si>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</si>
  <si>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</si>
  <si>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</si>
  <si>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</si>
  <si>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</si>
  <si>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</si>
  <si>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</si>
  <si>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</si>
  <si>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</si>
  <si>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</si>
  <si>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</si>
  <si>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</si>
  <si>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</si>
  <si>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</si>
  <si>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</si>
  <si>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</si>
  <si>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</si>
  <si>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</si>
  <si>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</si>
  <si>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</si>
  <si>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</si>
  <si>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</si>
  <si>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</si>
  <si>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</si>
  <si>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</si>
  <si>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</si>
  <si>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</si>
  <si>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</si>
  <si>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</si>
  <si>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</si>
  <si>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</si>
  <si>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</si>
  <si>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</si>
  <si>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</si>
  <si>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</si>
  <si>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</si>
  <si>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</si>
  <si>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</si>
  <si>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</si>
  <si>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</si>
  <si>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</si>
  <si>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</si>
  <si>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</si>
  <si>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</si>
  <si>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</si>
  <si>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</si>
  <si>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</si>
  <si>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</si>
  <si>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</si>
  <si>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</si>
  <si>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</si>
  <si>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</si>
  <si>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</si>
  <si>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</si>
  <si>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</si>
  <si>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</si>
  <si>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</si>
  <si>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</si>
  <si>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</si>
  <si>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</si>
  <si>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</si>
  <si>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</si>
  <si>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</si>
  <si>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</si>
  <si>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</si>
  <si>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</si>
  <si>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</si>
  <si>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</si>
  <si>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</si>
  <si>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</si>
  <si>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</si>
  <si>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</si>
  <si>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</si>
  <si>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</si>
  <si>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</si>
  <si>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</si>
  <si>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</si>
  <si>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</si>
  <si>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</si>
  <si>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</si>
  <si>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</si>
  <si>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</si>
  <si>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</si>
  <si>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</si>
  <si>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</si>
  <si>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</si>
  <si>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</si>
  <si>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</si>
  <si>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</si>
  <si>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</si>
  <si>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</si>
  <si>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</si>
  <si>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</si>
  <si>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</si>
  <si>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</si>
  <si>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</si>
  <si>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</si>
  <si>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</si>
  <si>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</si>
  <si>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</si>
  <si>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</si>
  <si>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</si>
  <si>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</si>
  <si>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</si>
  <si>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</si>
  <si>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</si>
  <si>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</si>
  <si>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</si>
  <si>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</si>
  <si>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</si>
  <si>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</si>
  <si>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</si>
  <si>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</si>
  <si>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</si>
  <si>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</si>
  <si>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</si>
  <si>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</si>
  <si>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</si>
  <si>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</si>
  <si>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</si>
  <si>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</si>
  <si>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</si>
  <si>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</si>
  <si>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</si>
  <si>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</si>
  <si>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</si>
  <si>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</si>
  <si>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</si>
  <si>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</si>
  <si>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</si>
  <si>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</si>
  <si>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</si>
  <si>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</si>
  <si>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</si>
  <si>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</si>
  <si>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</si>
  <si>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</si>
  <si>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</si>
  <si>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</si>
  <si>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</si>
  <si>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</si>
  <si>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</si>
  <si>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</si>
  <si>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</si>
  <si>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</si>
  <si>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</si>
  <si>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</si>
  <si>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</si>
  <si>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</si>
  <si>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</si>
  <si>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</si>
  <si>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</si>
  <si>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</si>
  <si>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</si>
  <si>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</si>
  <si>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</si>
  <si>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</si>
  <si>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</si>
  <si>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</si>
  <si>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</si>
  <si>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</si>
  <si>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</si>
  <si>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</si>
  <si>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</si>
  <si>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</si>
  <si>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</si>
  <si>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</si>
  <si>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</si>
  <si>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</si>
  <si>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</si>
  <si>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</si>
  <si>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</si>
  <si>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</si>
  <si>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</si>
  <si>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</si>
  <si>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</si>
  <si>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</si>
  <si>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</si>
  <si>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</si>
  <si>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</si>
  <si>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</si>
  <si>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</si>
  <si>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</si>
  <si>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</si>
  <si>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</si>
  <si>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</si>
  <si>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</si>
  <si>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</si>
  <si>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</si>
  <si>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</si>
  <si>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</si>
  <si>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</si>
  <si>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</si>
  <si>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</si>
  <si>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</si>
  <si>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</si>
  <si>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</si>
  <si>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</si>
  <si>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</si>
  <si>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</si>
  <si>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</si>
  <si>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</si>
  <si>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</si>
  <si>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</si>
  <si>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</si>
  <si>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</si>
  <si>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</si>
  <si>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</si>
  <si>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</si>
  <si>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</si>
  <si>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</si>
  <si>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</si>
  <si>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</si>
  <si>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</si>
  <si>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</si>
  <si>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</si>
  <si>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</si>
  <si>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</si>
  <si>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</si>
  <si>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</si>
  <si>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</si>
  <si>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</si>
  <si>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</si>
  <si>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</si>
  <si>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</si>
  <si>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</si>
  <si>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</si>
  <si>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</si>
  <si>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</si>
  <si>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</si>
  <si>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</si>
  <si>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</si>
  <si>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</si>
  <si>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</si>
  <si>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</si>
  <si>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</si>
  <si>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</si>
  <si>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</si>
  <si>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</si>
  <si>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</si>
  <si>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</si>
  <si>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</si>
  <si>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</si>
  <si>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</si>
  <si>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</si>
  <si>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</si>
  <si>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</si>
  <si>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</si>
  <si>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</si>
  <si>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</si>
  <si>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</si>
  <si>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</si>
  <si>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</si>
  <si>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</si>
  <si>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</si>
  <si>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</si>
  <si>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</si>
  <si>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</si>
  <si>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</si>
  <si>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</si>
  <si>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</si>
  <si>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</si>
  <si>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</si>
  <si>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</si>
  <si>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</si>
  <si>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</si>
  <si>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</si>
  <si>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</si>
  <si>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</si>
  <si>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</si>
  <si>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</si>
  <si>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</si>
  <si>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</si>
  <si>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</si>
  <si>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</si>
  <si>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</si>
  <si>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</si>
  <si>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</si>
  <si>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</si>
  <si>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</si>
  <si>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</si>
  <si>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</si>
  <si>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</si>
  <si>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</si>
  <si>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</si>
  <si>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</si>
  <si>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</si>
  <si>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</si>
  <si>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</si>
  <si>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</si>
  <si>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</si>
  <si>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</si>
  <si>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</si>
  <si>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</si>
  <si>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</si>
  <si>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</si>
  <si>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</si>
  <si>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</si>
  <si>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</si>
  <si>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</si>
  <si>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</si>
  <si>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</si>
  <si>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</si>
  <si>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</si>
  <si>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</si>
  <si>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</si>
  <si>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</si>
  <si>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</si>
  <si>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</si>
  <si>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</si>
  <si>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</si>
  <si>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</si>
  <si>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</si>
  <si>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</si>
  <si>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</si>
  <si>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</si>
  <si>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</si>
  <si>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</si>
  <si>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</si>
  <si>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</si>
  <si>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</si>
  <si>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</si>
  <si>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</si>
  <si>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</si>
  <si>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</si>
  <si>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</si>
  <si>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</si>
  <si>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</si>
  <si>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</si>
  <si>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</si>
  <si>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</si>
  <si>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</si>
  <si>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</si>
  <si>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</si>
  <si>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</si>
  <si>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</si>
  <si>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</si>
  <si>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</si>
  <si>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</si>
  <si>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</si>
  <si>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</si>
  <si>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</si>
  <si>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</si>
  <si>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</si>
  <si>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</si>
  <si>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</si>
  <si>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</si>
  <si>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</si>
  <si>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</si>
  <si>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</si>
  <si>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</si>
  <si>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</si>
  <si>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</si>
  <si>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</si>
  <si>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</si>
  <si>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</si>
  <si>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</si>
  <si>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</si>
  <si>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</si>
  <si>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</si>
  <si>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</si>
  <si>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</si>
  <si>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</si>
  <si>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</si>
  <si>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</si>
  <si>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</si>
  <si>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</si>
  <si>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</si>
  <si>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</si>
  <si>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</si>
  <si>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</si>
  <si>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</si>
  <si>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</si>
  <si>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</si>
  <si>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</si>
  <si>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</si>
  <si>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</si>
  <si>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</si>
  <si>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</si>
  <si>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</si>
  <si>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</si>
  <si>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</si>
  <si>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</si>
  <si>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</si>
  <si>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</si>
  <si>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</si>
  <si>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</si>
  <si>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</si>
  <si>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</si>
  <si>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</si>
  <si>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</si>
  <si>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</si>
  <si>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</si>
  <si>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</si>
  <si>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</si>
  <si>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</si>
  <si>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</si>
  <si>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</si>
  <si>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</si>
  <si>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</si>
  <si>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</si>
  <si>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</si>
  <si>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</si>
  <si>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</si>
  <si>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</si>
  <si>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</si>
  <si>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</si>
  <si>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</si>
  <si>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</si>
  <si>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</si>
  <si>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</si>
  <si>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</si>
  <si>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</si>
  <si>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</si>
  <si>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</si>
  <si>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</si>
  <si>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</si>
  <si>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</si>
  <si>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</si>
  <si>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</si>
  <si>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</si>
  <si>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</si>
  <si>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</si>
  <si>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</si>
  <si>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</si>
  <si>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</si>
  <si>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</si>
  <si>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</si>
  <si>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</si>
  <si>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</si>
  <si>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</si>
  <si>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</si>
  <si>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</si>
  <si>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</si>
  <si>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</si>
  <si>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</si>
  <si>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</si>
  <si>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</si>
  <si>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</si>
  <si>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</si>
  <si>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</si>
  <si>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</si>
  <si>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</si>
  <si>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</si>
  <si>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</si>
  <si>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</si>
  <si>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</si>
  <si>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</si>
  <si>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</si>
  <si>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</si>
  <si>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</si>
  <si>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</si>
  <si>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</si>
  <si>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</si>
  <si>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</si>
  <si>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</si>
  <si>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</si>
  <si>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</si>
  <si>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</si>
  <si>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</si>
  <si>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</si>
  <si>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</si>
  <si>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</si>
  <si>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</si>
  <si>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</si>
  <si>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</si>
  <si>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</si>
  <si>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</si>
  <si>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</si>
  <si>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</si>
  <si>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</si>
  <si>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</si>
  <si>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</si>
  <si>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</si>
  <si>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</si>
  <si>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</si>
  <si>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</si>
  <si>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</si>
  <si>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</si>
  <si>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</si>
  <si>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</si>
  <si>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</si>
  <si>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</si>
  <si>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</si>
  <si>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</si>
  <si>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</si>
  <si>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</si>
  <si>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</si>
  <si>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</si>
  <si>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</si>
  <si>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</si>
  <si>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</si>
  <si>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</si>
  <si>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</si>
  <si>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</si>
  <si>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</si>
  <si>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</si>
  <si>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</si>
  <si>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</si>
  <si>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</si>
  <si>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</si>
  <si>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</si>
  <si>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</si>
  <si>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</si>
  <si>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</si>
  <si>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</si>
  <si>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</si>
  <si>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</si>
  <si>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</si>
  <si>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</si>
  <si>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</si>
  <si>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</si>
  <si>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</si>
  <si>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</si>
  <si>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</si>
  <si>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</si>
  <si>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</si>
  <si>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</si>
  <si>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</si>
  <si>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</si>
  <si>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</si>
  <si>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</si>
  <si>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</si>
  <si>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</si>
  <si>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</si>
  <si>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</si>
  <si>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</si>
  <si>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</si>
  <si>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</si>
  <si>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</si>
  <si>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</si>
  <si>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</si>
  <si>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</si>
  <si>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</si>
  <si>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</si>
  <si>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</si>
  <si>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</si>
  <si>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</si>
  <si>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</si>
  <si>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</si>
  <si>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</si>
  <si>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</si>
  <si>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</si>
  <si>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</si>
  <si>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</si>
  <si>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</si>
  <si>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</si>
  <si>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</si>
  <si>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</si>
  <si>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</si>
  <si>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</si>
  <si>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</si>
  <si>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</si>
  <si>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</si>
  <si>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</si>
  <si>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</si>
  <si>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</si>
  <si>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</si>
  <si>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</si>
  <si>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</si>
  <si>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</si>
  <si>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</si>
  <si>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</si>
  <si>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</si>
  <si>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</si>
  <si>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</si>
  <si>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</si>
  <si>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</si>
  <si>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</si>
  <si>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</si>
  <si>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</si>
  <si>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</si>
  <si>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</si>
  <si>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</si>
  <si>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</si>
  <si>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</si>
  <si>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</si>
  <si>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</si>
  <si>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</si>
  <si>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</si>
  <si>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</si>
  <si>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</si>
  <si>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</si>
  <si>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</si>
  <si>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</si>
  <si>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</si>
  <si>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</si>
  <si>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</si>
  <si>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</si>
  <si>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</si>
  <si>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</si>
  <si>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</si>
  <si>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</si>
  <si>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</si>
  <si>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</si>
  <si>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</si>
  <si>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</si>
  <si>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</si>
  <si>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</si>
  <si>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</si>
  <si>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</si>
  <si>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</si>
  <si>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</si>
  <si>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</si>
  <si>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</si>
  <si>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</si>
  <si>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</si>
  <si>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</si>
  <si>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</si>
  <si>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</si>
  <si>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</si>
  <si>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</si>
  <si>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</si>
  <si>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</si>
  <si>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</si>
  <si>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</si>
  <si>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</si>
  <si>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</si>
  <si>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</si>
  <si>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</si>
  <si>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</si>
  <si>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</si>
  <si>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</si>
  <si>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</si>
  <si>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</si>
  <si>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</si>
  <si>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</si>
  <si>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</si>
  <si>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</si>
  <si>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</si>
  <si>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</si>
  <si>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</si>
  <si>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</si>
  <si>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</si>
  <si>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</si>
  <si>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</si>
  <si>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</si>
  <si>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</si>
  <si>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</si>
  <si>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</si>
  <si>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</si>
  <si>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</si>
  <si>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</si>
  <si>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</si>
  <si>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</si>
  <si>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</si>
  <si>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</si>
  <si>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</si>
  <si>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</si>
  <si>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</si>
  <si>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</si>
  <si>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</si>
  <si>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</si>
  <si>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</si>
  <si>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</si>
  <si>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</si>
  <si>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</si>
  <si>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</si>
  <si>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</si>
  <si>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</si>
  <si>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</si>
  <si>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</si>
  <si>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</si>
  <si>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</si>
  <si>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</si>
  <si>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</si>
  <si>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</si>
  <si>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</si>
  <si>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</si>
  <si>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</si>
  <si>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</si>
  <si>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</si>
  <si>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</si>
  <si>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</si>
  <si>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</si>
  <si>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</si>
  <si>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</si>
  <si>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</si>
  <si>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</si>
  <si>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</si>
  <si>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</si>
  <si>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</si>
  <si>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</si>
  <si>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</si>
  <si>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</si>
  <si>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</si>
  <si>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</si>
  <si>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</si>
  <si>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</si>
  <si>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</si>
  <si>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</si>
  <si>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</si>
  <si>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</si>
  <si>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</si>
  <si>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</si>
  <si>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</si>
  <si>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</si>
  <si>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</si>
  <si>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</si>
  <si>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</si>
  <si>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</si>
  <si>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</si>
  <si>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</si>
  <si>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</si>
  <si>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</si>
  <si>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</si>
  <si>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</si>
  <si>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</si>
  <si>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</si>
  <si>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</si>
  <si>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</si>
  <si>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</si>
  <si>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</si>
  <si>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</si>
  <si>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</si>
  <si>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</si>
  <si>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</si>
  <si>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</si>
  <si>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</si>
  <si>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</si>
  <si>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</si>
  <si>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</si>
  <si>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</si>
  <si>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</si>
  <si>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</si>
  <si>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</si>
  <si>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</si>
  <si>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</si>
  <si>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</si>
  <si>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</si>
  <si>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</si>
  <si>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</si>
  <si>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</si>
  <si>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</si>
  <si>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</si>
  <si>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</si>
  <si>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</si>
  <si>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</si>
  <si>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</si>
  <si>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</si>
  <si>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</si>
  <si>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</si>
  <si>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</si>
  <si>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</si>
  <si>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</si>
  <si>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</si>
  <si>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</si>
  <si>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</si>
  <si>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</si>
  <si>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</si>
  <si>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</si>
  <si>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</si>
  <si>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</si>
  <si>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</si>
  <si>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</si>
  <si>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</si>
  <si>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</si>
  <si>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</si>
  <si>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</si>
  <si>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</si>
  <si>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</si>
  <si>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</si>
  <si>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</si>
  <si>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</si>
  <si>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</si>
  <si>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</si>
  <si>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</si>
  <si>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</si>
  <si>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</si>
  <si>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</si>
  <si>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</si>
  <si>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</si>
  <si>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</si>
  <si>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</si>
  <si>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</si>
  <si>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</si>
  <si>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</si>
  <si>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</si>
  <si>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</si>
  <si>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</si>
  <si>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</si>
  <si>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</si>
  <si>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</si>
  <si>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</si>
  <si>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</si>
  <si>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</si>
  <si>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</si>
  <si>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</si>
  <si>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</si>
  <si>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</si>
  <si>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</si>
  <si>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</si>
  <si>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</si>
  <si>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</si>
  <si>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</si>
  <si>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</si>
  <si>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</si>
  <si>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</si>
  <si>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</si>
  <si>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</si>
  <si>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</si>
  <si>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</si>
  <si>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</si>
  <si>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</si>
  <si>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</si>
  <si>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</si>
  <si>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</si>
  <si>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</si>
  <si>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</si>
  <si>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</si>
  <si>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</si>
  <si>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</si>
  <si>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</si>
  <si>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</si>
  <si>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</si>
  <si>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</si>
  <si>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</si>
  <si>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</si>
  <si>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</si>
  <si>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</si>
  <si>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</si>
  <si>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</si>
  <si>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</si>
  <si>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</si>
  <si>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</si>
  <si>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</si>
  <si>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</si>
  <si>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</si>
  <si>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</si>
  <si>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</si>
  <si>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</si>
  <si>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</si>
  <si>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</si>
  <si>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</si>
  <si>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</si>
  <si>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</si>
  <si>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</si>
  <si>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</si>
  <si>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</si>
  <si>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</si>
  <si>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</si>
  <si>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</si>
  <si>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</si>
  <si>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</si>
  <si>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</si>
  <si>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</si>
  <si>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</si>
  <si>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</si>
  <si>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</si>
  <si>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</si>
  <si>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</si>
  <si>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</si>
  <si>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</si>
  <si>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</si>
  <si>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</si>
  <si>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</si>
  <si>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</si>
  <si>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</si>
  <si>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</si>
  <si>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</si>
  <si>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</si>
  <si>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</si>
  <si>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</si>
  <si>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</si>
  <si>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</si>
  <si>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</si>
  <si>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</si>
  <si>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</si>
  <si>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</si>
  <si>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</si>
  <si>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</si>
  <si>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</si>
  <si>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</si>
  <si>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</si>
  <si>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</si>
  <si>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</si>
  <si>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</si>
  <si>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</si>
  <si>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</si>
  <si>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</si>
  <si>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</si>
  <si>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</si>
  <si>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</si>
  <si>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</si>
  <si>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</si>
  <si>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</si>
  <si>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</si>
  <si>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</si>
  <si>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</si>
  <si>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</si>
  <si>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</si>
  <si>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</si>
  <si>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</si>
  <si>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</si>
  <si>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</si>
  <si>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</si>
  <si>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</si>
  <si>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</si>
  <si>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</si>
  <si>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</si>
  <si>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</si>
  <si>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</si>
  <si>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</si>
  <si>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</si>
  <si>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</si>
  <si>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</si>
  <si>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</si>
  <si>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</si>
  <si>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</si>
  <si>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</si>
  <si>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</si>
  <si>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</si>
  <si>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</si>
  <si>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</si>
  <si>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</si>
  <si>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</si>
  <si>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</si>
  <si>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</si>
  <si>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</si>
  <si>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</si>
  <si>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</si>
  <si>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</si>
  <si>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</si>
  <si>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</si>
  <si>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</si>
  <si>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</si>
  <si>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</si>
  <si>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</si>
  <si>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</si>
  <si>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</si>
  <si>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</si>
  <si>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</si>
  <si>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</si>
  <si>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</si>
  <si>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</si>
  <si>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</si>
  <si>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</si>
  <si>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</si>
  <si>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</si>
  <si>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</si>
  <si>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</si>
  <si>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</si>
  <si>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</si>
  <si>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</si>
  <si>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</si>
  <si>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</si>
  <si>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</si>
  <si>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</si>
  <si>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</si>
  <si>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</si>
  <si>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</si>
  <si>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</si>
  <si>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</si>
  <si>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</si>
  <si>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</si>
  <si>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</si>
  <si>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</si>
  <si>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</si>
  <si>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</si>
  <si>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</si>
  <si>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</si>
  <si>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</si>
  <si>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</si>
  <si>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</si>
  <si>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</si>
  <si>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</si>
  <si>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</si>
  <si>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</si>
  <si>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</si>
  <si>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</si>
  <si>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</si>
  <si>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</si>
  <si>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</si>
  <si>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</si>
  <si>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</si>
  <si>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</si>
  <si>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</si>
  <si>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</si>
  <si>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</si>
  <si>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</si>
  <si>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</si>
  <si>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</si>
  <si>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</si>
  <si>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</si>
  <si>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</si>
  <si>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</si>
  <si>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</si>
  <si>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</si>
  <si>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</si>
  <si>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</si>
  <si>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</si>
  <si>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</si>
  <si>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</si>
  <si>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</si>
  <si>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</si>
  <si>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</si>
  <si>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</si>
  <si>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</si>
  <si>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</si>
  <si>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</si>
  <si>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</si>
  <si>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</si>
  <si>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</si>
  <si>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</si>
  <si>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</si>
  <si>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</si>
  <si>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</si>
  <si>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</si>
  <si>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</si>
  <si>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</si>
  <si>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</si>
  <si>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</si>
  <si>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</si>
  <si>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</si>
  <si>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</si>
  <si>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</si>
  <si>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</si>
  <si>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</si>
  <si>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</si>
  <si>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</si>
  <si>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</si>
  <si>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</si>
  <si>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</si>
  <si>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</si>
  <si>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</si>
  <si>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</si>
  <si>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</si>
  <si>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</si>
  <si>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</si>
  <si>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</si>
  <si>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</si>
  <si>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</si>
  <si>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</si>
  <si>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</si>
  <si>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</si>
  <si>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</si>
  <si>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</si>
  <si>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</si>
  <si>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</si>
  <si>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</si>
  <si>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</si>
  <si>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</si>
  <si>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</si>
  <si>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</si>
  <si>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</si>
  <si>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</si>
  <si>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</si>
  <si>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</si>
  <si>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</si>
  <si>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</si>
  <si>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</si>
  <si>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</si>
  <si>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</si>
  <si>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</si>
  <si>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</si>
  <si>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</si>
  <si>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</si>
  <si>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</si>
  <si>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</si>
  <si>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</si>
  <si>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</si>
  <si>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</si>
  <si>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</si>
  <si>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</si>
  <si>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</si>
  <si>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</si>
  <si>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</si>
  <si>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</si>
  <si>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</si>
  <si>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</si>
  <si>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</si>
  <si>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</si>
  <si>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</si>
  <si>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</si>
  <si>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</si>
  <si>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</si>
  <si>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</si>
  <si>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</si>
  <si>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</si>
  <si>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</si>
  <si>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</si>
  <si>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</si>
  <si>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</si>
  <si>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</si>
  <si>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</si>
  <si>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</si>
  <si>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</si>
  <si>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</si>
  <si>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</si>
  <si>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</si>
  <si>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</si>
  <si>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</si>
  <si>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</si>
  <si>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</si>
  <si>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</si>
  <si>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</si>
  <si>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</si>
  <si>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</si>
  <si>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</si>
  <si>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</si>
  <si>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</si>
  <si>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</si>
  <si>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</si>
  <si>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</si>
  <si>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</si>
  <si>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</si>
  <si>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</si>
  <si>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</si>
  <si>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</si>
  <si>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</si>
  <si>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</si>
  <si>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</si>
  <si>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</si>
  <si>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</si>
  <si>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</si>
  <si>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</si>
  <si>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</si>
  <si>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</si>
  <si>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</si>
  <si>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</si>
  <si>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</si>
  <si>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</si>
  <si>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</si>
  <si>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</si>
  <si>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</si>
  <si>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</si>
  <si>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</si>
  <si>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</si>
  <si>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</si>
  <si>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</si>
  <si>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</si>
  <si>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</si>
  <si>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</si>
  <si>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</si>
  <si>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</si>
  <si>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</si>
  <si>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</si>
  <si>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</si>
  <si>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</si>
  <si>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</si>
  <si>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</si>
  <si>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</si>
  <si>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</si>
  <si>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</si>
  <si>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</si>
  <si>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</si>
  <si>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</si>
  <si>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</si>
  <si>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</si>
  <si>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</si>
  <si>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</si>
  <si>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</si>
  <si>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</si>
  <si>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</si>
  <si>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</si>
  <si>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</si>
  <si>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</si>
  <si>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</si>
  <si>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</si>
  <si>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</si>
  <si>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</si>
  <si>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</si>
  <si>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</si>
  <si>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</si>
  <si>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</si>
  <si>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</si>
  <si>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</si>
  <si>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</si>
  <si>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</si>
  <si>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</si>
  <si>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</si>
  <si>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</si>
  <si>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</si>
  <si>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</si>
  <si>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</si>
  <si>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</si>
  <si>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</si>
  <si>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</si>
  <si>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</si>
  <si>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</si>
  <si>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</si>
  <si>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</si>
  <si>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</si>
  <si>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</si>
  <si>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</si>
  <si>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</si>
  <si>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</si>
  <si>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</si>
  <si>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</si>
  <si>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</si>
  <si>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</si>
  <si>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</si>
  <si>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</si>
  <si>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</si>
  <si>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</si>
  <si>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</si>
  <si>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</si>
  <si>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</si>
  <si>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</si>
  <si>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</si>
  <si>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</si>
  <si>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</si>
  <si>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</si>
  <si>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</si>
  <si>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</si>
  <si>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</si>
  <si>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</si>
  <si>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</si>
  <si>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</si>
  <si>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</si>
  <si>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</si>
  <si>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</si>
  <si>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</si>
  <si>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</si>
  <si>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</si>
  <si>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</si>
  <si>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</si>
  <si>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</si>
  <si>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</si>
  <si>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</si>
  <si>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</si>
  <si>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</si>
  <si>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</si>
  <si>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</si>
  <si>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</si>
  <si>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</si>
  <si>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</si>
  <si>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</si>
  <si>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</si>
  <si>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</si>
  <si>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</si>
  <si>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</si>
  <si>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</si>
  <si>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</si>
  <si>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</si>
  <si>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</si>
  <si>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</si>
  <si>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</si>
  <si>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</si>
  <si>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</si>
  <si>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</si>
  <si>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</si>
  <si>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</si>
  <si>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</si>
  <si>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</si>
  <si>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</si>
  <si>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</si>
  <si>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</si>
  <si>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</si>
  <si>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</si>
  <si>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</si>
  <si>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</si>
  <si>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</si>
  <si>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</si>
  <si>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</si>
  <si>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</si>
  <si>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</si>
  <si>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</si>
  <si>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</si>
  <si>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</si>
  <si>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</si>
  <si>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</si>
  <si>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</si>
  <si>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</si>
  <si>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</si>
  <si>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</si>
  <si>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</si>
  <si>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</si>
  <si>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</si>
  <si>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</si>
  <si>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</si>
  <si>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</si>
  <si>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</si>
  <si>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</si>
  <si>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</si>
  <si>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</si>
  <si>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</si>
  <si>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</si>
  <si>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</si>
  <si>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</si>
  <si>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</si>
  <si>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</si>
  <si>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</si>
  <si>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</si>
  <si>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</si>
  <si>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</si>
  <si>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</si>
  <si>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</si>
  <si>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</si>
  <si>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</si>
  <si>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</si>
  <si>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</si>
  <si>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</si>
  <si>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</si>
  <si>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</si>
  <si>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</si>
  <si>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</si>
  <si>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</si>
  <si>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</si>
  <si>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</si>
  <si>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</si>
  <si>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</si>
  <si>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</si>
  <si>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</si>
  <si>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</si>
  <si>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</si>
  <si>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</si>
  <si>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</si>
  <si>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</si>
  <si>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</si>
  <si>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</si>
  <si>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</si>
  <si>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</si>
  <si>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</si>
  <si>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</si>
  <si>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</si>
  <si>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</si>
  <si>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</si>
  <si>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</si>
  <si>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</si>
  <si>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</si>
  <si>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</si>
  <si>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</si>
  <si>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</si>
  <si>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</si>
  <si>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</si>
  <si>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</si>
  <si>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</si>
  <si>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</si>
  <si>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</si>
  <si>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</si>
  <si>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</si>
  <si>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</si>
  <si>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</si>
  <si>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</si>
  <si>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</si>
  <si>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</si>
  <si>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</si>
  <si>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</si>
  <si>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</si>
  <si>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</si>
  <si>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</si>
  <si>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</si>
  <si>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</si>
  <si>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</si>
  <si>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</si>
  <si>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</si>
  <si>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</si>
  <si>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</si>
  <si>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</si>
  <si>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</si>
  <si>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</si>
  <si>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</si>
  <si>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</si>
  <si>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</si>
  <si>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</si>
  <si>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</si>
  <si>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</si>
  <si>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</si>
  <si>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</si>
  <si>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</si>
  <si>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</si>
  <si>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</si>
  <si>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</si>
  <si>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</si>
  <si>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</si>
  <si>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</si>
  <si>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</si>
  <si>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</si>
  <si>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</si>
  <si>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</si>
  <si>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</si>
  <si>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</si>
  <si>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</si>
  <si>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</si>
  <si>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</si>
  <si>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</si>
  <si>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</si>
  <si>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</si>
  <si>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</si>
  <si>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</si>
  <si>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</si>
  <si>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</si>
  <si>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</si>
  <si>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</si>
  <si>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</si>
  <si>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</si>
  <si>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</si>
  <si>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</si>
  <si>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</si>
  <si>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</si>
  <si>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</si>
  <si>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</si>
  <si>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</si>
  <si>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</si>
  <si>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</si>
  <si>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</si>
  <si>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</si>
  <si>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</si>
  <si>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</si>
  <si>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</si>
  <si>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</si>
  <si>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</si>
  <si>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</si>
  <si>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</si>
  <si>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</si>
  <si>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</si>
  <si>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</si>
  <si>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</si>
  <si>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</si>
  <si>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</si>
  <si>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</si>
  <si>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</si>
  <si>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</si>
  <si>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</si>
  <si>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</si>
  <si>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</si>
  <si>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</si>
  <si>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</si>
  <si>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</si>
  <si>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</si>
  <si>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</si>
  <si>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</si>
  <si>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</si>
  <si>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</si>
  <si>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</si>
  <si>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</si>
  <si>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</si>
  <si>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</si>
  <si>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</si>
  <si>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</si>
  <si>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</si>
  <si>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</si>
  <si>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</si>
  <si>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</si>
  <si>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</si>
  <si>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</si>
  <si>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</si>
  <si>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</si>
  <si>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</si>
  <si>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</si>
  <si>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</si>
  <si>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</si>
  <si>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</si>
  <si>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</si>
  <si>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</si>
  <si>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</si>
  <si>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</si>
  <si>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</si>
  <si>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</si>
  <si>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</si>
  <si>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</si>
  <si>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</si>
  <si>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</si>
  <si>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</si>
  <si>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</si>
  <si>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</si>
  <si>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</si>
  <si>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</si>
  <si>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</si>
  <si>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</si>
  <si>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</si>
  <si>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</si>
  <si>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</si>
  <si>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</si>
  <si>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</si>
  <si>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</si>
  <si>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</si>
  <si>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</si>
  <si>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</si>
  <si>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</si>
  <si>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</si>
  <si>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</si>
  <si>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</si>
  <si>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</si>
  <si>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</si>
  <si>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</si>
  <si>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</si>
  <si>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</si>
  <si>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</si>
  <si>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</si>
  <si>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</si>
  <si>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</si>
  <si>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</si>
  <si>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</si>
  <si>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</si>
  <si>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</si>
  <si>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</si>
  <si>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</si>
  <si>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</si>
  <si>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</si>
  <si>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</si>
  <si>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</si>
  <si>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</si>
  <si>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</si>
  <si>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</si>
  <si>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</si>
  <si>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</si>
  <si>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</si>
  <si>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</si>
  <si>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</si>
  <si>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</si>
  <si>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</si>
  <si>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</si>
  <si>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</si>
  <si>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</si>
  <si>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</si>
  <si>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</si>
  <si>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</si>
  <si>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</si>
  <si>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</si>
  <si>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</si>
  <si>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</si>
  <si>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</si>
  <si>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</si>
  <si>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</si>
  <si>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</si>
  <si>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</si>
  <si>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</si>
  <si>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</si>
  <si>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</si>
  <si>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</si>
  <si>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</si>
  <si>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</si>
  <si>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</si>
  <si>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</si>
  <si>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</si>
  <si>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</si>
  <si>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</si>
  <si>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</si>
  <si>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</si>
  <si>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</si>
  <si>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</si>
  <si>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</si>
  <si>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</si>
  <si>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</si>
  <si>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</si>
  <si>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</si>
  <si>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</si>
  <si>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</si>
  <si>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</si>
  <si>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</si>
  <si>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</si>
  <si>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</si>
  <si>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</si>
  <si>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</si>
  <si>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</si>
  <si>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</si>
  <si>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</si>
  <si>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</si>
  <si>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</si>
  <si>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</si>
  <si>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</si>
  <si>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</si>
  <si>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</si>
  <si>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</si>
  <si>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</si>
  <si>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</si>
  <si>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</si>
  <si>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</si>
  <si>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</si>
  <si>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</si>
  <si>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</si>
  <si>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</si>
  <si>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</si>
  <si>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</si>
  <si>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</si>
  <si>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</si>
  <si>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</si>
  <si>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</si>
  <si>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</si>
  <si>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</si>
  <si>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</si>
  <si>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</si>
  <si>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</si>
  <si>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</si>
  <si>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</si>
  <si>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</si>
  <si>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</si>
  <si>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</si>
  <si>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</si>
  <si>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</si>
  <si>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</si>
  <si>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</si>
  <si>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</si>
  <si>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</si>
  <si>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</si>
  <si>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</si>
  <si>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</si>
  <si>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</si>
  <si>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</si>
  <si>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</si>
  <si>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</si>
  <si>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</si>
  <si>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</si>
  <si>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</si>
  <si>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</si>
  <si>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</si>
  <si>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</si>
  <si>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</si>
  <si>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</si>
  <si>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</si>
  <si>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</si>
  <si>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</si>
  <si>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</si>
  <si>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</si>
  <si>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</si>
  <si>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</si>
  <si>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</si>
  <si>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</si>
  <si>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</si>
  <si>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</si>
  <si>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</si>
  <si>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</si>
  <si>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</si>
  <si>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</si>
  <si>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</si>
  <si>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</si>
  <si>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</si>
  <si>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</si>
  <si>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</si>
  <si>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</si>
  <si>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</si>
  <si>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</si>
  <si>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</si>
  <si>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</si>
  <si>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</si>
  <si>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</si>
  <si>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</si>
  <si>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</si>
  <si>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</si>
  <si>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</si>
  <si>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</si>
  <si>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</si>
  <si>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</si>
  <si>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</si>
  <si>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</si>
  <si>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</si>
  <si>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</si>
  <si>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</si>
  <si>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</si>
  <si>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</si>
  <si>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</si>
  <si>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</si>
  <si>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</si>
  <si>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</si>
  <si>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</si>
  <si>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</si>
  <si>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</si>
  <si>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</si>
  <si>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</si>
  <si>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</si>
  <si>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</si>
  <si>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</si>
  <si>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</si>
  <si>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</si>
  <si>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</si>
  <si>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</si>
  <si>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</si>
  <si>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</si>
  <si>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</si>
  <si>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</si>
  <si>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</si>
  <si>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</si>
  <si>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</si>
  <si>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</si>
  <si>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</si>
  <si>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</si>
  <si>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</si>
  <si>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</si>
  <si>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</si>
  <si>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</si>
  <si>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</si>
  <si>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</si>
  <si>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</si>
  <si>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</si>
  <si>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</si>
  <si>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</si>
  <si>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</si>
  <si>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</si>
  <si>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</si>
  <si>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</si>
  <si>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</si>
  <si>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</si>
  <si>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</si>
  <si>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</si>
  <si>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</si>
  <si>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</si>
  <si>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</si>
  <si>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</si>
  <si>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</si>
  <si>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</si>
  <si>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</si>
  <si>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</si>
  <si>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</si>
  <si>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</si>
  <si>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</si>
  <si>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</si>
  <si>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</si>
  <si>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</si>
  <si>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</si>
  <si>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</si>
  <si>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</si>
  <si>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</si>
  <si>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</si>
  <si>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</si>
  <si>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</si>
  <si>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</si>
  <si>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</si>
  <si>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</si>
  <si>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</si>
  <si>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</si>
  <si>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</si>
  <si>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</si>
  <si>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</si>
  <si>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</si>
  <si>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</si>
  <si>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</si>
  <si>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</si>
  <si>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</si>
  <si>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</si>
  <si>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</si>
  <si>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</si>
  <si>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</si>
  <si>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</si>
  <si>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</si>
  <si>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</si>
  <si>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</si>
  <si>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</si>
  <si>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</si>
  <si>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</si>
  <si>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</si>
  <si>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</si>
  <si>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</si>
  <si>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</si>
  <si>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</si>
  <si>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</si>
  <si>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</si>
  <si>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</si>
  <si>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</si>
  <si>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</si>
  <si>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</si>
  <si>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</si>
  <si>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</si>
  <si>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</si>
  <si>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</si>
  <si>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</si>
  <si>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</si>
  <si>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</si>
  <si>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</si>
  <si>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</si>
  <si>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</si>
  <si>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</si>
  <si>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</si>
  <si>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</si>
  <si>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</si>
  <si>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</si>
  <si>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</si>
  <si>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</si>
  <si>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</si>
  <si>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</si>
  <si>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</si>
  <si>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</si>
  <si>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</si>
  <si>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</si>
  <si>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</si>
  <si>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</si>
  <si>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</si>
  <si>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</si>
  <si>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</si>
  <si>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</si>
  <si>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</si>
  <si>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</si>
  <si>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</si>
  <si>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</si>
  <si>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</si>
  <si>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</si>
  <si>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</si>
  <si>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</si>
  <si>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</si>
  <si>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</si>
  <si>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</si>
  <si>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</si>
  <si>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</si>
  <si>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</si>
  <si>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</si>
  <si>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</si>
  <si>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</si>
  <si>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</si>
  <si>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</si>
  <si>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</si>
  <si>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</si>
  <si>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</si>
  <si>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</si>
  <si>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</si>
  <si>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</si>
  <si>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</si>
  <si>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</si>
  <si>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</si>
  <si>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</si>
  <si>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</si>
  <si>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</si>
  <si>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</si>
  <si>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</si>
  <si>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</si>
  <si>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</si>
  <si>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</si>
  <si>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</si>
  <si>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</si>
  <si>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</si>
  <si>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</si>
  <si>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</si>
  <si>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</si>
  <si>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</si>
  <si>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</si>
  <si>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</si>
  <si>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</si>
  <si>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</si>
  <si>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</si>
  <si>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</si>
  <si>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</si>
  <si>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</si>
  <si>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</si>
  <si>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</si>
  <si>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</si>
  <si>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</si>
  <si>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</si>
  <si>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</si>
  <si>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</si>
  <si>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</si>
  <si>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</si>
  <si>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</si>
  <si>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</si>
  <si>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</si>
  <si>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</si>
  <si>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</si>
  <si>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</si>
  <si>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</si>
  <si>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</si>
  <si>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</si>
  <si>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</si>
  <si>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</si>
  <si>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</si>
  <si>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</si>
  <si>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</si>
  <si>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</si>
  <si>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</si>
  <si>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</si>
  <si>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</si>
  <si>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</si>
  <si>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</si>
  <si>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</si>
  <si>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</si>
  <si>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</si>
  <si>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</si>
  <si>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</si>
  <si>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</si>
  <si>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</si>
  <si>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</si>
  <si>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</si>
  <si>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</si>
  <si>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</si>
  <si>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</si>
  <si>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</si>
  <si>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</si>
  <si>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</si>
  <si>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</si>
  <si>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</si>
  <si>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</si>
  <si>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</si>
  <si>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</si>
  <si>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</si>
  <si>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</si>
  <si>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</si>
  <si>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</si>
  <si>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</si>
  <si>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</si>
  <si>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</si>
  <si>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</si>
  <si>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</si>
  <si>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</si>
  <si>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</si>
  <si>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</si>
  <si>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</si>
  <si>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</si>
  <si>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</si>
  <si>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</si>
  <si>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</si>
  <si>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</si>
  <si>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</si>
  <si>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</si>
  <si>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</si>
  <si>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</si>
  <si>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</si>
  <si>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</si>
  <si>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</si>
  <si>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</si>
  <si>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</si>
  <si>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</si>
  <si>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</si>
  <si>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</si>
  <si>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</si>
  <si>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</si>
  <si>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</si>
  <si>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</si>
  <si>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</si>
  <si>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</si>
  <si>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</si>
  <si>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</si>
  <si>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</si>
  <si>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</si>
  <si>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</si>
  <si>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</si>
  <si>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</si>
  <si>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</si>
  <si>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</si>
  <si>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</si>
  <si>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</si>
  <si>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</si>
  <si>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</si>
  <si>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</si>
  <si>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</si>
  <si>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</si>
  <si>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</si>
  <si>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</si>
  <si>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</si>
  <si>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</si>
  <si>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</si>
  <si>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</si>
  <si>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</si>
  <si>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</si>
  <si>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</si>
  <si>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</si>
  <si>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</si>
  <si>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</si>
  <si>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</si>
  <si>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</si>
  <si>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</si>
  <si>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</si>
  <si>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</si>
  <si>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</si>
  <si>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</si>
  <si>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</si>
  <si>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</si>
  <si>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</si>
  <si>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</si>
  <si>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</si>
  <si>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</si>
  <si>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</si>
  <si>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</si>
  <si>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</si>
  <si>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</si>
  <si>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</si>
  <si>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</si>
  <si>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</si>
  <si>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</si>
  <si>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</si>
  <si>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</si>
  <si>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</si>
  <si>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</si>
  <si>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</si>
  <si>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</si>
  <si>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</si>
  <si>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</si>
  <si>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</si>
  <si>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</si>
  <si>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</si>
  <si>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</si>
  <si>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</si>
  <si>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</si>
  <si>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</si>
  <si>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</si>
  <si>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</si>
  <si>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</si>
  <si>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</si>
  <si>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</si>
  <si>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</si>
  <si>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</si>
  <si>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</si>
  <si>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</si>
  <si>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</si>
  <si>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</si>
  <si>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</si>
  <si>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</si>
  <si>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</si>
  <si>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</si>
  <si>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</si>
  <si>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</si>
  <si>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</si>
  <si>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</si>
  <si>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</si>
  <si>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</si>
  <si>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</si>
  <si>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</si>
  <si>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</si>
  <si>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</si>
  <si>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</si>
  <si>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</si>
  <si>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</si>
  <si>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</si>
  <si>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</si>
  <si>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</si>
  <si>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</si>
  <si>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</si>
  <si>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</si>
  <si>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</si>
  <si>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</si>
  <si>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</si>
  <si>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</si>
  <si>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</si>
  <si>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</si>
  <si>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</si>
  <si>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</si>
  <si>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</si>
  <si>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</si>
  <si>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</si>
  <si>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</si>
  <si>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</si>
  <si>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</si>
  <si>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</si>
  <si>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</si>
  <si>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</si>
  <si>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</si>
  <si>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</si>
  <si>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</si>
  <si>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</si>
  <si>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</si>
  <si>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</si>
  <si>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</si>
  <si>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</si>
  <si>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</si>
  <si>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</si>
  <si>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</si>
  <si>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</si>
  <si>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</si>
  <si>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</si>
  <si>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</si>
  <si>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</si>
  <si>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</si>
  <si>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</si>
  <si>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</si>
  <si>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</si>
  <si>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</si>
  <si>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</si>
  <si>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</si>
  <si>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</si>
  <si>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</si>
  <si>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</si>
  <si>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</si>
  <si>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</si>
  <si>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</si>
  <si>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</si>
  <si>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</si>
  <si>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</si>
  <si>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</si>
  <si>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</si>
  <si>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</si>
  <si>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</si>
  <si>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</si>
  <si>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</si>
  <si>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</si>
  <si>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</si>
  <si>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</si>
  <si>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</si>
  <si>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</si>
  <si>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</si>
  <si>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</si>
  <si>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</si>
  <si>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</si>
  <si>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</si>
  <si>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</si>
  <si>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</si>
  <si>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</si>
  <si>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</si>
  <si>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</si>
  <si>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</si>
  <si>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</si>
  <si>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</si>
  <si>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</si>
  <si>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</si>
  <si>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</si>
  <si>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</si>
  <si>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</si>
  <si>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</si>
  <si>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</si>
  <si>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</si>
  <si>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</si>
  <si>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</si>
  <si>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</si>
  <si>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</si>
  <si>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</si>
  <si>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</si>
  <si>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</si>
  <si>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</si>
  <si>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</si>
  <si>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</si>
  <si>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</si>
  <si>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</si>
  <si>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</si>
  <si>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</si>
  <si>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</si>
  <si>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</si>
  <si>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</si>
  <si>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</si>
  <si>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</si>
  <si>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</si>
  <si>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</si>
  <si>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</si>
  <si>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</si>
  <si>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</si>
  <si>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</si>
  <si>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</si>
  <si>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</si>
  <si>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</si>
  <si>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</si>
  <si>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</si>
  <si>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</si>
  <si>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</si>
  <si>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</si>
  <si>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</si>
  <si>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</si>
  <si>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</si>
  <si>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</si>
  <si>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</si>
  <si>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</si>
  <si>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</si>
  <si>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</si>
  <si>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</si>
  <si>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</si>
  <si>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</si>
  <si>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</si>
  <si>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</si>
  <si>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</si>
  <si>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</si>
  <si>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</si>
  <si>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</si>
  <si>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</si>
  <si>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</si>
  <si>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</si>
  <si>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</si>
  <si>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</si>
  <si>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</si>
  <si>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</si>
  <si>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</si>
  <si>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</si>
  <si>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</si>
  <si>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</si>
  <si>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</si>
  <si>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</si>
  <si>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</si>
  <si>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</si>
  <si>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</si>
  <si>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</si>
  <si>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</si>
  <si>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</si>
  <si>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</si>
  <si>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</si>
  <si>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</si>
  <si>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</si>
  <si>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</si>
  <si>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</si>
  <si>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</si>
  <si>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</si>
  <si>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</si>
  <si>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</si>
  <si>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</si>
  <si>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</si>
  <si>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</si>
  <si>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</si>
  <si>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</si>
  <si>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</si>
  <si>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</si>
  <si>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</si>
  <si>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</si>
  <si>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</si>
  <si>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</si>
  <si>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</si>
  <si>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</si>
  <si>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</si>
  <si>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</si>
  <si>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</si>
  <si>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</si>
  <si>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</si>
  <si>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</si>
  <si>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</si>
  <si>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</si>
  <si>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</si>
  <si>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</si>
  <si>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</si>
  <si>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</si>
  <si>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</si>
  <si>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</si>
  <si>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</si>
  <si>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</si>
  <si>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</si>
  <si>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</si>
  <si>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</si>
  <si>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</si>
  <si>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</si>
  <si>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</si>
  <si>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</si>
  <si>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</si>
  <si>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</si>
  <si>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</si>
  <si>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</si>
  <si>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</si>
  <si>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</si>
  <si>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</si>
  <si>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</si>
  <si>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</si>
  <si>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</si>
  <si>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</si>
  <si>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</si>
  <si>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</si>
  <si>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</si>
  <si>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</si>
  <si>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</si>
  <si>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</si>
  <si>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</si>
  <si>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</si>
  <si>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</si>
  <si>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</si>
  <si>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</si>
  <si>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</si>
  <si>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</si>
  <si>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</si>
  <si>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</si>
  <si>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</si>
  <si>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</si>
  <si>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</si>
  <si>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</si>
  <si>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</si>
  <si>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</si>
  <si>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</si>
  <si>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</si>
  <si>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</si>
  <si>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</si>
  <si>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</si>
  <si>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</si>
  <si>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</si>
  <si>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</si>
  <si>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</si>
  <si>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</si>
  <si>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</si>
  <si>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</si>
  <si>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</si>
  <si>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</si>
  <si>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</si>
  <si>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</si>
  <si>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</si>
  <si>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</si>
  <si>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</si>
  <si>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</si>
  <si>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</si>
  <si>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</si>
  <si>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</si>
  <si>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</si>
  <si>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</si>
  <si>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</si>
  <si>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</si>
  <si>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</si>
  <si>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</si>
  <si>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</si>
  <si>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</si>
  <si>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</si>
  <si>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</si>
  <si>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</si>
  <si>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</si>
  <si>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</si>
  <si>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</si>
  <si>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</si>
  <si>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</si>
  <si>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</si>
  <si>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</si>
  <si>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</si>
  <si>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</si>
  <si>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</si>
  <si>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</si>
  <si>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</si>
  <si>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</si>
  <si>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</si>
  <si>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</si>
  <si>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</si>
  <si>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</si>
  <si>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</si>
  <si>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</si>
  <si>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</si>
  <si>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</si>
  <si>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</si>
  <si>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</si>
  <si>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</si>
  <si>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</si>
  <si>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</si>
  <si>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</si>
  <si>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</si>
  <si>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</si>
  <si>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</si>
  <si>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</si>
  <si>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</si>
  <si>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</si>
  <si>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</si>
  <si>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</si>
  <si>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</si>
  <si>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</si>
  <si>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</si>
  <si>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</si>
  <si>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</si>
  <si>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</si>
  <si>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</si>
  <si>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</si>
  <si>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</si>
  <si>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</si>
  <si>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</si>
  <si>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</si>
  <si>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</si>
  <si>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</si>
  <si>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</si>
  <si>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</si>
  <si>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</si>
  <si>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</si>
  <si>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</si>
  <si>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</si>
  <si>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</si>
  <si>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</si>
  <si>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</si>
  <si>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</si>
  <si>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</si>
  <si>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</si>
  <si>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</si>
  <si>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</si>
  <si>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</si>
  <si>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</si>
  <si>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</si>
  <si>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</si>
  <si>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</si>
  <si>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</si>
  <si>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</si>
  <si>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</si>
  <si>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</si>
  <si>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</si>
  <si>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</si>
  <si>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</si>
  <si>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</si>
  <si>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</si>
  <si>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</si>
  <si>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</si>
  <si>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</si>
  <si>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</si>
  <si>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</si>
  <si>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</si>
  <si>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</si>
  <si>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</si>
  <si>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</si>
  <si>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</si>
  <si>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</si>
  <si>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</si>
  <si>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</si>
  <si>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</si>
  <si>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</si>
  <si>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</si>
  <si>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</si>
  <si>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</si>
  <si>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</si>
  <si>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</si>
  <si>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</si>
  <si>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</si>
  <si>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</si>
  <si>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</si>
  <si>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</si>
  <si>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</si>
  <si>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</si>
  <si>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</si>
  <si>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</si>
  <si>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</si>
  <si>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</si>
  <si>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</si>
  <si>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</si>
  <si>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</si>
  <si>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</si>
  <si>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</si>
  <si>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</si>
  <si>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</si>
  <si>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</si>
  <si>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</si>
  <si>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</si>
  <si>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</si>
  <si>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</si>
  <si>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</si>
  <si>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</si>
  <si>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</si>
  <si>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</si>
  <si>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</si>
  <si>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</si>
  <si>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</si>
  <si>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</si>
  <si>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</si>
  <si>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</si>
  <si>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</si>
  <si>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</si>
  <si>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</si>
  <si>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</si>
  <si>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</si>
  <si>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</si>
  <si>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</si>
  <si>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</si>
  <si>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</si>
  <si>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</si>
  <si>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</si>
  <si>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</si>
  <si>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</si>
  <si>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</si>
  <si>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</si>
  <si>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</si>
  <si>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</si>
  <si>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</si>
  <si>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</si>
  <si>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</si>
  <si>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</si>
  <si>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</si>
  <si>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</si>
  <si>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</si>
  <si>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</si>
  <si>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</si>
  <si>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</si>
  <si>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</si>
  <si>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</si>
  <si>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</si>
  <si>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</si>
  <si>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</si>
  <si>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</si>
  <si>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</si>
  <si>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</si>
  <si>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</si>
  <si>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</si>
  <si>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</si>
  <si>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</si>
  <si>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</si>
  <si>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</si>
  <si>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</si>
  <si>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</si>
  <si>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</si>
  <si>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</si>
  <si>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</si>
  <si>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</si>
  <si>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</si>
  <si>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</si>
  <si>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</si>
  <si>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</si>
  <si>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</si>
  <si>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</si>
  <si>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</si>
  <si>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</si>
  <si>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</si>
  <si>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</si>
  <si>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</si>
  <si>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</si>
  <si>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</si>
  <si>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</si>
  <si>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</si>
  <si>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</si>
  <si>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</si>
  <si>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</si>
  <si>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</si>
  <si>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</si>
  <si>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</si>
  <si>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</si>
  <si>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</si>
  <si>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</si>
  <si>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</si>
  <si>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</si>
  <si>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</si>
  <si>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</si>
  <si>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</si>
  <si>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</si>
  <si>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</si>
  <si>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</si>
  <si>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</si>
  <si>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</si>
  <si>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</si>
  <si>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</si>
  <si>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</si>
  <si>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</si>
  <si>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</si>
  <si>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</si>
  <si>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</si>
  <si>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</si>
  <si>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</si>
  <si>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</si>
  <si>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</si>
  <si>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</si>
  <si>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</si>
  <si>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</si>
  <si>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</si>
  <si>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</si>
  <si>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</si>
  <si>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</si>
  <si>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</si>
  <si>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</si>
  <si>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</si>
  <si>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</si>
  <si>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</si>
  <si>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</si>
  <si>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</si>
  <si>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</si>
  <si>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</si>
  <si>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</si>
  <si>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</si>
  <si>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</si>
  <si>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</si>
  <si>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</si>
  <si>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</si>
  <si>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</si>
  <si>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</si>
  <si>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</si>
  <si>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</si>
  <si>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</si>
  <si>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</si>
  <si>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</si>
  <si>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</si>
  <si>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</si>
  <si>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</si>
  <si>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</si>
  <si>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</si>
  <si>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</si>
  <si>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</si>
  <si>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</si>
  <si>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</si>
  <si>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</si>
  <si>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</si>
  <si>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</si>
  <si>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</si>
  <si>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</si>
  <si>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</si>
  <si>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</si>
  <si>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</si>
  <si>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</si>
  <si>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</si>
  <si>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</si>
  <si>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</si>
  <si>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</si>
  <si>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</si>
  <si>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</si>
  <si>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</si>
  <si>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</si>
  <si>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</si>
  <si>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</si>
  <si>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</si>
  <si>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</si>
  <si>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</si>
  <si>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</si>
  <si>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</si>
  <si>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</si>
  <si>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</si>
  <si>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</si>
  <si>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</si>
  <si>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</si>
  <si>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</si>
  <si>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</si>
  <si>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</si>
  <si>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</si>
  <si>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</si>
  <si>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</si>
  <si>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</si>
  <si>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</si>
  <si>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</si>
  <si>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</si>
  <si>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</si>
  <si>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</si>
  <si>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</si>
  <si>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</si>
  <si>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</si>
  <si>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</si>
  <si>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</si>
  <si>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</si>
  <si>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</si>
  <si>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</si>
  <si>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</si>
  <si>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</si>
  <si>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</si>
  <si>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</si>
  <si>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</si>
  <si>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</si>
  <si>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</si>
  <si>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</si>
  <si>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</si>
  <si>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</si>
  <si>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</si>
  <si>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</si>
  <si>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</si>
  <si>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</si>
  <si>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</si>
  <si>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</si>
  <si>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</si>
  <si>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</si>
  <si>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</si>
  <si>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</si>
  <si>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</si>
  <si>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</si>
  <si>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</si>
  <si>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</si>
  <si>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</si>
  <si>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</si>
  <si>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</si>
  <si>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</si>
  <si>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</si>
  <si>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</si>
  <si>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</si>
  <si>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</si>
  <si>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</si>
  <si>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</si>
  <si>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</si>
  <si>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</si>
  <si>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</si>
  <si>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</si>
  <si>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</si>
  <si>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</si>
  <si>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</si>
  <si>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</si>
  <si>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</si>
  <si>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</si>
  <si>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</si>
  <si>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</si>
  <si>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</si>
  <si>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</si>
  <si>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</si>
  <si>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</si>
  <si>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</si>
  <si>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</si>
  <si>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</si>
  <si>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</si>
  <si>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</si>
  <si>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</si>
  <si>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</si>
  <si>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</si>
  <si>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</si>
  <si>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</si>
  <si>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</si>
  <si>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</si>
  <si>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</si>
  <si>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</si>
  <si>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</si>
  <si>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</si>
  <si>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</si>
  <si>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</si>
  <si>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</si>
  <si>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</si>
  <si>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</si>
  <si>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</si>
  <si>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</si>
  <si>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</si>
  <si>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</si>
  <si>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</si>
  <si>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</si>
  <si>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</si>
  <si>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</si>
  <si>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</si>
  <si>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</si>
  <si>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</si>
  <si>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</si>
  <si>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</si>
  <si>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</si>
  <si>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</si>
  <si>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</si>
  <si>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</si>
  <si>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</si>
  <si>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</si>
  <si>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</si>
  <si>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</si>
  <si>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</si>
  <si>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</si>
  <si>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</si>
  <si>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</si>
  <si>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</si>
  <si>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</si>
  <si>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</si>
  <si>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</si>
  <si>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</si>
  <si>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</si>
  <si>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</si>
  <si>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</si>
  <si>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</si>
  <si>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</si>
  <si>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</si>
  <si>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</si>
  <si>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</si>
  <si>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</si>
  <si>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</si>
  <si>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</si>
  <si>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</si>
  <si>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</si>
  <si>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</si>
  <si>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</si>
  <si>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</si>
  <si>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</si>
  <si>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</si>
  <si>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</si>
  <si>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</si>
  <si>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</si>
  <si>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</si>
  <si>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</si>
  <si>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</si>
  <si>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</si>
  <si>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</si>
  <si>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</si>
  <si>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</si>
  <si>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</si>
  <si>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</si>
  <si>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</si>
  <si>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</si>
  <si>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</si>
  <si>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</si>
  <si>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</si>
  <si>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</si>
  <si>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</si>
  <si>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</si>
  <si>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</si>
  <si>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</si>
  <si>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</si>
  <si>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</si>
  <si>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</si>
  <si>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</si>
  <si>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</si>
  <si>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</si>
  <si>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</si>
  <si>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</si>
  <si>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</si>
  <si>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</si>
  <si>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</si>
  <si>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</si>
  <si>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</si>
  <si>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</si>
  <si>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</si>
  <si>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</si>
  <si>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</si>
  <si>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</si>
  <si>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</si>
  <si>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</si>
  <si>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</si>
  <si>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</si>
  <si>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</si>
  <si>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</si>
  <si>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</si>
  <si>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</si>
  <si>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</si>
  <si>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</si>
  <si>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</si>
  <si>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</si>
  <si>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</si>
  <si>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</si>
  <si>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</si>
  <si>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</si>
  <si>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</si>
  <si>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</si>
  <si>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</si>
  <si>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</si>
  <si>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</si>
  <si>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</si>
  <si>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</si>
  <si>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</si>
  <si>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</si>
  <si>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</si>
  <si>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</si>
  <si>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</si>
  <si>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</si>
  <si>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</si>
  <si>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</si>
  <si>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</si>
  <si>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</si>
  <si>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</si>
  <si>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</si>
  <si>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</si>
  <si>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</si>
  <si>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</si>
  <si>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</si>
  <si>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</si>
  <si>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</si>
  <si>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</si>
  <si>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</si>
  <si>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</si>
  <si>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</si>
  <si>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</si>
  <si>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</si>
  <si>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</si>
  <si>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</si>
  <si>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</si>
  <si>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</si>
  <si>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</si>
  <si>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</si>
  <si>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</si>
  <si>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</si>
  <si>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</si>
  <si>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</si>
  <si>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</si>
  <si>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</si>
  <si>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</si>
  <si>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</si>
  <si>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</si>
  <si>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</si>
  <si>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</si>
  <si>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</si>
  <si>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</si>
  <si>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</si>
  <si>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</si>
  <si>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</si>
  <si>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</si>
  <si>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</si>
  <si>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</si>
  <si>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</si>
  <si>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</si>
  <si>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</si>
  <si>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</si>
  <si>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</si>
  <si>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</si>
  <si>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</si>
  <si>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</si>
  <si>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</si>
  <si>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</si>
  <si>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</si>
  <si>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</si>
  <si>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</si>
  <si>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</si>
  <si>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</si>
  <si>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</si>
  <si>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</si>
  <si>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</si>
  <si>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</si>
  <si>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</si>
  <si>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</si>
  <si>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</si>
  <si>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</si>
  <si>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</si>
  <si>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</si>
  <si>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</si>
  <si>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</si>
  <si>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</si>
  <si>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</si>
  <si>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</si>
  <si>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</si>
  <si>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</si>
  <si>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</si>
  <si>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</si>
  <si>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</si>
  <si>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</si>
  <si>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</si>
  <si>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</si>
  <si>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</si>
  <si>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</si>
  <si>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</si>
  <si>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</si>
  <si>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</si>
  <si>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</si>
  <si>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</si>
  <si>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</si>
  <si>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</si>
  <si>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</si>
  <si>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</si>
  <si>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</si>
  <si>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</si>
  <si>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</si>
  <si>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</si>
  <si>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</si>
  <si>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</si>
  <si>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</si>
  <si>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</si>
  <si>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</si>
  <si>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</si>
  <si>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</si>
  <si>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</si>
  <si>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</si>
  <si>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</si>
  <si>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</si>
  <si>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</si>
  <si>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</si>
  <si>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</si>
  <si>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</si>
  <si>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</si>
  <si>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</si>
  <si>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</si>
  <si>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</si>
  <si>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</si>
  <si>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</si>
  <si>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</si>
  <si>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</si>
  <si>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</si>
  <si>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</si>
  <si>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</si>
  <si>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</si>
  <si>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</si>
  <si>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</si>
  <si>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</si>
  <si>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</si>
  <si>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</si>
  <si>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</si>
  <si>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</si>
  <si>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</si>
  <si>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</si>
  <si>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</si>
  <si>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</si>
  <si>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</si>
  <si>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</si>
  <si>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</si>
  <si>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</si>
  <si>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</si>
  <si>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</si>
  <si>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</si>
  <si>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</si>
  <si>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</si>
  <si>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</si>
  <si>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</si>
  <si>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</si>
  <si>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</si>
  <si>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</si>
  <si>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</si>
  <si>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</si>
  <si>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</si>
  <si>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</si>
  <si>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</si>
  <si>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</si>
  <si>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</si>
  <si>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</si>
  <si>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</si>
  <si>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</si>
  <si>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</si>
  <si>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</si>
  <si>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</si>
  <si>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</si>
  <si>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</si>
  <si>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</si>
  <si>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</si>
  <si>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</si>
  <si>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</si>
  <si>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</si>
  <si>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</si>
  <si>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</si>
  <si>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</si>
  <si>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</si>
  <si>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</si>
  <si>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</si>
  <si>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</si>
  <si>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</si>
  <si>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</si>
  <si>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</si>
  <si>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</si>
  <si>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</si>
  <si>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</si>
  <si>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</si>
  <si>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</si>
  <si>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</si>
  <si>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</si>
  <si>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</si>
  <si>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</si>
  <si>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</si>
  <si>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</si>
  <si>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</si>
  <si>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</si>
  <si>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</si>
  <si>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</si>
  <si>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</si>
  <si>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</si>
  <si>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</si>
  <si>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</si>
  <si>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</si>
  <si>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</si>
  <si>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</si>
  <si>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</si>
  <si>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</si>
  <si>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</si>
  <si>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</si>
  <si>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</si>
  <si>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</si>
  <si>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</si>
  <si>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</si>
  <si>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</si>
  <si>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</si>
  <si>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</si>
  <si>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</si>
  <si>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</si>
  <si>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</si>
  <si>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</si>
  <si>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</si>
  <si>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</si>
  <si>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</si>
  <si>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</si>
  <si>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</si>
  <si>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</si>
  <si>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</si>
  <si>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</si>
  <si>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</si>
  <si>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</si>
  <si>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</si>
  <si>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</si>
  <si>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</si>
  <si>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</si>
  <si>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</si>
  <si>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</si>
  <si>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</si>
  <si>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</si>
  <si>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</si>
  <si>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</si>
  <si>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</si>
  <si>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</si>
  <si>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</si>
  <si>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</si>
  <si>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</si>
  <si>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</si>
  <si>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</si>
  <si>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</si>
  <si>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</si>
  <si>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</si>
  <si>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</si>
  <si>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</si>
  <si>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</si>
  <si>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</si>
  <si>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</si>
  <si>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</si>
  <si>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</si>
  <si>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</si>
  <si>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</si>
  <si>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</si>
  <si>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</si>
  <si>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</si>
  <si>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</si>
  <si>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</si>
  <si>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</si>
  <si>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</si>
  <si>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</si>
  <si>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</si>
  <si>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</si>
  <si>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</si>
  <si>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</si>
  <si>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</si>
  <si>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</si>
  <si>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</si>
  <si>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</si>
  <si>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</si>
  <si>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</si>
  <si>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</si>
  <si>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</si>
  <si>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</si>
  <si>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</si>
  <si>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</si>
  <si>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</si>
  <si>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</si>
  <si>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</si>
  <si>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</si>
  <si>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</si>
  <si>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</si>
  <si>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</si>
  <si>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</si>
  <si>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</si>
  <si>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</si>
  <si>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</si>
  <si>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</si>
  <si>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</si>
  <si>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</si>
  <si>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</si>
  <si>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</si>
  <si>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</si>
  <si>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</si>
  <si>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</si>
  <si>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</si>
  <si>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</si>
  <si>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</si>
  <si>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</si>
  <si>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</si>
  <si>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</si>
  <si>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</si>
  <si>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</si>
  <si>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</si>
  <si>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</si>
  <si>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</si>
  <si>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</si>
  <si>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</si>
  <si>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</si>
  <si>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</si>
  <si>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</si>
  <si>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</si>
  <si>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</si>
  <si>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</si>
  <si>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</si>
  <si>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</si>
  <si>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</si>
  <si>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</si>
  <si>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</si>
  <si>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</si>
  <si>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</si>
  <si>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</si>
  <si>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</si>
  <si>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</si>
  <si>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</si>
  <si>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</si>
  <si>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</si>
  <si>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</si>
  <si>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</si>
  <si>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</si>
  <si>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</si>
  <si>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</si>
  <si>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</si>
  <si>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</si>
  <si>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</si>
  <si>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</si>
  <si>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</si>
  <si>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</si>
  <si>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</si>
  <si>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</si>
  <si>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</si>
  <si>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</si>
  <si>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</si>
  <si>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</si>
  <si>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</si>
  <si>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</si>
  <si>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</si>
  <si>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</si>
  <si>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</si>
  <si>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</si>
  <si>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</si>
  <si>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</si>
  <si>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</si>
  <si>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</si>
  <si>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</si>
  <si>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</si>
  <si>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</si>
  <si>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</si>
  <si>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</si>
  <si>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</si>
  <si>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</si>
  <si>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</si>
  <si>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</si>
  <si>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</si>
  <si>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</si>
  <si>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</si>
  <si>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</si>
  <si>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</si>
  <si>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</si>
  <si>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</si>
  <si>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</si>
  <si>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</si>
  <si>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</si>
  <si>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</si>
  <si>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</si>
  <si>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</si>
  <si>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</si>
  <si>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</si>
  <si>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</si>
  <si>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</si>
  <si>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</si>
  <si>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</si>
  <si>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</si>
  <si>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</si>
  <si>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</si>
  <si>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</si>
  <si>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</si>
  <si>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</si>
  <si>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</si>
  <si>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</si>
  <si>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</si>
  <si>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</si>
  <si>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</si>
  <si>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</si>
  <si>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</si>
  <si>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</si>
  <si>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</si>
  <si>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</si>
  <si>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</si>
  <si>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</si>
  <si>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</si>
  <si>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</si>
  <si>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</si>
  <si>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</si>
  <si>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</si>
  <si>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</si>
  <si>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</si>
  <si>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</si>
  <si>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</si>
  <si>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</si>
  <si>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</si>
  <si>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</si>
  <si>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</si>
  <si>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</si>
  <si>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</si>
  <si>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</si>
  <si>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</si>
  <si>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</si>
  <si>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</si>
  <si>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</si>
  <si>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</si>
  <si>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</si>
  <si>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</si>
  <si>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</si>
  <si>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</si>
  <si>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</si>
  <si>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</si>
  <si>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</si>
  <si>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</si>
  <si>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</si>
  <si>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</si>
  <si>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</si>
  <si>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</si>
  <si>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</si>
  <si>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</si>
  <si>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</si>
  <si>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</si>
  <si>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</si>
  <si>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</si>
  <si>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</si>
  <si>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</si>
  <si>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</si>
  <si>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</si>
  <si>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</si>
  <si>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</si>
  <si>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</si>
  <si>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</si>
  <si>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</si>
  <si>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</si>
  <si>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</si>
  <si>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</si>
  <si>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</si>
  <si>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</si>
  <si>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</si>
  <si>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</si>
  <si>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</si>
  <si>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</si>
  <si>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</si>
  <si>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</si>
  <si>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</si>
  <si>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</si>
  <si>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</si>
  <si>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</si>
  <si>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</si>
  <si>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</si>
  <si>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</si>
  <si>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</si>
  <si>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</si>
  <si>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</si>
  <si>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</si>
  <si>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</si>
  <si>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</si>
  <si>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</si>
  <si>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</si>
  <si>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</si>
  <si>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</si>
  <si>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</si>
  <si>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</si>
  <si>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</si>
  <si>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</si>
  <si>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</si>
  <si>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</si>
  <si>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</si>
  <si>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</si>
  <si>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</si>
  <si>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</si>
  <si>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</si>
  <si>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</si>
  <si>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</si>
  <si>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</si>
  <si>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</si>
  <si>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</si>
  <si>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</si>
  <si>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</si>
  <si>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</si>
  <si>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</si>
  <si>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</si>
  <si>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</si>
  <si>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</si>
  <si>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</si>
  <si>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</si>
  <si>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</si>
  <si>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</si>
  <si>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</si>
  <si>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</si>
  <si>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</si>
  <si>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</si>
  <si>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</si>
  <si>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</si>
  <si>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</si>
  <si>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</si>
  <si>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</si>
  <si>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</si>
  <si>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</si>
  <si>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</si>
  <si>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</si>
  <si>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</si>
  <si>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</si>
  <si>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</si>
  <si>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</si>
  <si>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</si>
  <si>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</si>
  <si>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</si>
  <si>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</si>
  <si>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</si>
  <si>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</si>
  <si>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</si>
  <si>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</si>
  <si>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</si>
  <si>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</si>
  <si>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</si>
  <si>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</si>
  <si>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</si>
  <si>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</si>
  <si>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</si>
  <si>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</si>
  <si>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</si>
  <si>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</si>
  <si>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</si>
  <si>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</si>
  <si>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</si>
  <si>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</si>
  <si>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</si>
  <si>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</si>
  <si>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</si>
  <si>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</si>
  <si>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</si>
  <si>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</si>
  <si>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</si>
  <si>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</si>
  <si>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</si>
  <si>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</si>
  <si>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</si>
  <si>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</si>
  <si>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</si>
  <si>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</si>
  <si>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</si>
  <si>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</si>
  <si>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</si>
  <si>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</si>
  <si>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</si>
  <si>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</si>
  <si>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</si>
  <si>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</si>
  <si>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</si>
  <si>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</si>
  <si>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</si>
  <si>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</si>
  <si>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</si>
  <si>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</si>
  <si>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</si>
  <si>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</si>
  <si>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</si>
  <si>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</si>
  <si>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</si>
  <si>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</si>
  <si>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</si>
  <si>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</si>
  <si>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</si>
  <si>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</si>
  <si>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</si>
  <si>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</si>
  <si>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</si>
  <si>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</si>
  <si>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</si>
  <si>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</si>
  <si>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</si>
  <si>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</si>
  <si>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</si>
  <si>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</si>
  <si>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</si>
  <si>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</si>
  <si>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</si>
  <si>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</si>
  <si>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</si>
  <si>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</si>
  <si>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</si>
  <si>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</si>
  <si>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</si>
  <si>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</si>
  <si>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</si>
  <si>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</si>
  <si>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</si>
  <si>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</si>
  <si>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</si>
  <si>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</si>
  <si>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</si>
  <si>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</si>
  <si>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</si>
  <si>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</si>
  <si>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</si>
  <si>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</si>
  <si>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</si>
  <si>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</si>
  <si>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</si>
  <si>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</si>
  <si>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</si>
  <si>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</si>
  <si>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</si>
  <si>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</si>
  <si>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</si>
  <si>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</si>
  <si>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</si>
  <si>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</si>
  <si>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</si>
  <si>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</si>
  <si>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</si>
  <si>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</si>
  <si>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</si>
  <si>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</si>
  <si>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</si>
  <si>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</si>
  <si>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</si>
  <si>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</si>
  <si>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</si>
  <si>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</si>
  <si>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</si>
  <si>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</si>
  <si>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</si>
  <si>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</si>
  <si>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</si>
  <si>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</si>
  <si>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</si>
  <si>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</si>
  <si>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</si>
  <si>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</si>
  <si>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</si>
  <si>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</si>
  <si>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</si>
  <si>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</si>
  <si>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</si>
  <si>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</si>
  <si>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</si>
  <si>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</si>
  <si>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</si>
  <si>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</si>
  <si>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</si>
  <si>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</si>
  <si>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</si>
  <si>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</si>
  <si>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</si>
  <si>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</si>
  <si>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</si>
  <si>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</si>
  <si>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</si>
  <si>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</si>
  <si>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</si>
  <si>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</si>
  <si>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</si>
  <si>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</si>
  <si>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</si>
  <si>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</si>
  <si>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</si>
  <si>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</si>
  <si>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</si>
  <si>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</si>
  <si>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</si>
  <si>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</si>
  <si>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</si>
  <si>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</si>
  <si>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</si>
  <si>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</si>
  <si>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</si>
  <si>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</si>
  <si>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</si>
  <si>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</si>
  <si>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</si>
  <si>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</si>
  <si>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</si>
  <si>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</si>
  <si>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</si>
  <si>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</si>
  <si>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</si>
  <si>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</si>
  <si>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</si>
  <si>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</si>
  <si>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</si>
  <si>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</si>
  <si>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</si>
  <si>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</si>
  <si>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</si>
  <si>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</si>
  <si>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</si>
  <si>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</si>
  <si>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</si>
  <si>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</si>
  <si>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</si>
  <si>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</si>
  <si>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</si>
  <si>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</si>
  <si>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</si>
  <si>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</si>
  <si>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</si>
  <si>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</si>
  <si>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</si>
  <si>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</si>
  <si>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</si>
  <si>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</si>
  <si>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</si>
  <si>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</si>
  <si>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</si>
  <si>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</si>
  <si>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</si>
  <si>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</si>
  <si>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</si>
  <si>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</si>
  <si>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</si>
  <si>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</si>
  <si>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</si>
  <si>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</si>
  <si>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</si>
  <si>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</si>
  <si>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</si>
  <si>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</si>
  <si>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</si>
  <si>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</si>
  <si>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</si>
  <si>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</si>
  <si>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</si>
  <si>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</si>
  <si>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</si>
  <si>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</si>
  <si>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</si>
  <si>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</si>
  <si>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</si>
  <si>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</si>
  <si>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</si>
  <si>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</si>
  <si>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</si>
  <si>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</si>
  <si>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</si>
  <si>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</si>
  <si>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</si>
  <si>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</si>
  <si>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</si>
  <si>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</si>
  <si>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</si>
  <si>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</si>
  <si>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</si>
  <si>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</si>
  <si>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</si>
  <si>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</si>
  <si>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</si>
  <si>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</si>
  <si>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</si>
  <si>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</si>
  <si>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</si>
  <si>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</si>
  <si>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</si>
  <si>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</si>
  <si>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</si>
  <si>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</si>
  <si>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</si>
  <si>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</si>
  <si>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</si>
  <si>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</si>
  <si>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</si>
  <si>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</si>
  <si>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</si>
  <si>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</si>
  <si>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</si>
  <si>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</si>
  <si>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</si>
  <si>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</si>
  <si>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</si>
  <si>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</si>
  <si>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</si>
  <si>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</si>
  <si>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</si>
  <si>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</si>
  <si>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</si>
  <si>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</si>
  <si>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</si>
  <si>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</si>
  <si>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</si>
  <si>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</si>
  <si>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</si>
  <si>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</si>
  <si>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</si>
  <si>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</si>
  <si>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</si>
  <si>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</si>
  <si>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</si>
  <si>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</si>
  <si>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</si>
  <si>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</si>
  <si>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</si>
  <si>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</si>
  <si>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</si>
  <si>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</si>
  <si>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</si>
  <si>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</si>
  <si>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</si>
  <si>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</si>
  <si>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</si>
  <si>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</si>
  <si>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</si>
  <si>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</si>
  <si>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</si>
  <si>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</si>
  <si>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</si>
  <si>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</si>
  <si>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</si>
  <si>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</si>
  <si>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</si>
  <si>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</si>
  <si>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</si>
  <si>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</si>
  <si>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</si>
  <si>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</si>
  <si>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</si>
  <si>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</si>
  <si>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</si>
  <si>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</si>
  <si>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</si>
  <si>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</si>
  <si>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</si>
  <si>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</si>
  <si>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</si>
  <si>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</si>
  <si>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</si>
  <si>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</si>
  <si>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</si>
  <si>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</si>
  <si>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</si>
  <si>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</si>
  <si>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</si>
  <si>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</si>
  <si>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</si>
  <si>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</si>
  <si>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</si>
  <si>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</si>
  <si>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</si>
  <si>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</si>
  <si>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</si>
  <si>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</si>
  <si>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</si>
  <si>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</si>
  <si>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</si>
  <si>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</si>
  <si>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</si>
  <si>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</si>
  <si>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</si>
  <si>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</si>
  <si>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</si>
  <si>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</si>
  <si>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</si>
  <si>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</si>
  <si>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</si>
  <si>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</si>
  <si>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</si>
  <si>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</si>
  <si>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</si>
  <si>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</si>
  <si>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</si>
  <si>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</si>
  <si>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</si>
  <si>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</si>
  <si>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</si>
  <si>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</si>
  <si>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</si>
  <si>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</si>
  <si>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</si>
  <si>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</si>
  <si>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</si>
  <si>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</si>
  <si>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</si>
  <si>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</si>
  <si>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</si>
  <si>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</si>
  <si>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</si>
  <si>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</si>
  <si>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</si>
  <si>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</si>
  <si>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</si>
  <si>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</si>
  <si>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</si>
  <si>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</si>
  <si>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</si>
  <si>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</si>
  <si>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</si>
  <si>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</si>
  <si>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</si>
  <si>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</si>
  <si>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</si>
  <si>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</si>
  <si>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</si>
  <si>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</si>
  <si>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</si>
  <si>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</si>
  <si>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</si>
  <si>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</si>
  <si>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</si>
  <si>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</si>
  <si>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</si>
  <si>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</si>
  <si>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</si>
  <si>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</si>
  <si>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</si>
  <si>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</si>
  <si>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</si>
  <si>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</si>
  <si>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</si>
  <si>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</si>
  <si>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</si>
  <si>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</si>
  <si>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</si>
  <si>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</si>
  <si>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</si>
  <si>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</si>
  <si>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</si>
  <si>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</si>
  <si>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</si>
  <si>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</si>
  <si>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</si>
  <si>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</si>
  <si>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</si>
  <si>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</si>
  <si>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</si>
  <si>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</si>
  <si>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</si>
  <si>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</si>
  <si>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</si>
  <si>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</si>
  <si>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</si>
  <si>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</si>
  <si>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</si>
  <si>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</si>
  <si>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</si>
  <si>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</si>
  <si>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</si>
  <si>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</si>
  <si>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</si>
  <si>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</si>
  <si>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</si>
  <si>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</si>
  <si>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</si>
  <si>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</si>
  <si>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</si>
  <si>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</si>
  <si>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</si>
  <si>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</si>
  <si>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</si>
  <si>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</si>
  <si>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</si>
  <si>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</si>
  <si>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</si>
  <si>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</si>
  <si>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</si>
  <si>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</si>
  <si>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</si>
  <si>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</si>
  <si>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</si>
  <si>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</si>
  <si>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</si>
  <si>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</si>
  <si>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</si>
  <si>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</si>
  <si>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</si>
  <si>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</si>
  <si>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</si>
  <si>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</si>
  <si>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</si>
  <si>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</si>
  <si>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</si>
  <si>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</si>
  <si>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</si>
  <si>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</si>
  <si>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</si>
  <si>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</si>
  <si>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</si>
  <si>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</si>
  <si>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</si>
  <si>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</si>
  <si>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</si>
  <si>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</si>
  <si>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</si>
  <si>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</si>
  <si>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</si>
  <si>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</si>
  <si>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</si>
  <si>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</si>
  <si>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</si>
  <si>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</si>
  <si>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</si>
  <si>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</si>
  <si>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</si>
  <si>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</si>
  <si>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</si>
  <si>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</si>
  <si>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</si>
  <si>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</si>
  <si>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</si>
  <si>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</si>
  <si>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</si>
  <si>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</si>
  <si>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</si>
  <si>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</si>
  <si>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</si>
  <si>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</si>
  <si>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</si>
  <si>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</si>
  <si>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</si>
  <si>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</si>
  <si>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</si>
  <si>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</si>
  <si>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</si>
  <si>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</si>
  <si>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</si>
  <si>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</si>
  <si>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</si>
  <si>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</si>
  <si>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</si>
  <si>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</si>
  <si>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</si>
  <si>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</si>
  <si>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</si>
  <si>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</si>
  <si>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</si>
  <si>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</si>
  <si>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</si>
  <si>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</si>
  <si>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</si>
  <si>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</si>
  <si>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</si>
  <si>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</si>
  <si>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</si>
  <si>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</si>
  <si>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</si>
  <si>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</si>
  <si>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</si>
  <si>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</si>
  <si>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</si>
  <si>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</si>
  <si>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</si>
  <si>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</si>
  <si>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</si>
  <si>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</si>
  <si>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</si>
  <si>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</si>
  <si>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</si>
  <si>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</si>
  <si>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</si>
  <si>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</si>
  <si>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</si>
  <si>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</si>
  <si>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</si>
  <si>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</si>
  <si>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</si>
  <si>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</si>
  <si>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</si>
  <si>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</si>
  <si>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</si>
  <si>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</si>
  <si>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</si>
  <si>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</si>
  <si>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</si>
  <si>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</si>
  <si>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</si>
  <si>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</si>
  <si>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</si>
  <si>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</si>
  <si>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</si>
  <si>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</si>
  <si>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</si>
  <si>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</si>
  <si>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</si>
  <si>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</si>
  <si>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</si>
  <si>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</si>
  <si>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</si>
  <si>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</si>
  <si>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</si>
  <si>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</si>
  <si>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</si>
  <si>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</si>
  <si>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</si>
  <si>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</si>
  <si>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</si>
  <si>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</si>
  <si>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</si>
  <si>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</si>
  <si>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</si>
  <si>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</si>
  <si>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</si>
  <si>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</si>
  <si>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</si>
  <si>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</si>
  <si>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</si>
  <si>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</si>
  <si>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</si>
  <si>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</si>
  <si>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</si>
  <si>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</si>
  <si>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</si>
  <si>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</si>
  <si>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</si>
  <si>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</si>
  <si>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</si>
  <si>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</si>
  <si>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</si>
  <si>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</si>
  <si>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</si>
  <si>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</si>
  <si>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</si>
  <si>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</si>
  <si>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</si>
  <si>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</si>
  <si>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</si>
  <si>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</si>
  <si>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</si>
  <si>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</si>
  <si>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</si>
  <si>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</si>
  <si>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</si>
  <si>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</si>
  <si>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</si>
  <si>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</si>
  <si>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</si>
  <si>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</si>
  <si>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</si>
  <si>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</si>
  <si>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</si>
  <si>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</si>
  <si>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</si>
  <si>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</si>
  <si>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</si>
  <si>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</si>
  <si>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</si>
  <si>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</si>
  <si>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</si>
  <si>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</si>
  <si>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</si>
  <si>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</si>
  <si>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</si>
  <si>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</si>
  <si>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</si>
  <si>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</si>
  <si>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</si>
  <si>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</si>
  <si>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</si>
  <si>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</si>
  <si>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</si>
  <si>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</si>
  <si>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</si>
  <si>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</si>
  <si>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</si>
  <si>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</si>
  <si>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</si>
  <si>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</si>
  <si>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</si>
  <si>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</si>
  <si>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</si>
  <si>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</si>
  <si>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</si>
  <si>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</si>
  <si>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</si>
  <si>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</si>
  <si>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</si>
  <si>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</si>
  <si>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</si>
  <si>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</si>
  <si>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</si>
  <si>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</si>
  <si>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</si>
  <si>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</si>
  <si>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</si>
  <si>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</si>
  <si>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</si>
  <si>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</si>
  <si>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</si>
  <si>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</si>
  <si>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</si>
  <si>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</si>
  <si>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</si>
  <si>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</si>
  <si>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</si>
  <si>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</si>
  <si>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</si>
  <si>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</si>
  <si>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</si>
  <si>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</si>
  <si>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</si>
  <si>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</si>
  <si>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</si>
  <si>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</si>
  <si>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</si>
  <si>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</si>
  <si>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</si>
  <si>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</si>
  <si>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</si>
  <si>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</si>
  <si>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</si>
  <si>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</si>
  <si>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</si>
  <si>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</si>
  <si>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</si>
  <si>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</si>
  <si>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</si>
  <si>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</si>
  <si>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</si>
  <si>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</si>
  <si>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</si>
  <si>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</si>
  <si>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</si>
  <si>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</si>
  <si>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</si>
  <si>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</si>
  <si>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</si>
  <si>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</si>
  <si>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</si>
  <si>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</si>
  <si>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</si>
  <si>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</si>
  <si>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</si>
  <si>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</si>
  <si>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</si>
  <si>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</si>
  <si>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</si>
  <si>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</si>
  <si>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</si>
  <si>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</si>
  <si>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</si>
  <si>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</si>
  <si>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</si>
  <si>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</si>
  <si>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</si>
  <si>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</si>
  <si>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</si>
  <si>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</si>
  <si>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</si>
  <si>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</si>
  <si>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</si>
  <si>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</si>
  <si>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</si>
  <si>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</si>
  <si>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</si>
  <si>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</si>
  <si>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</si>
  <si>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</si>
  <si>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</si>
  <si>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</si>
  <si>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</si>
  <si>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</si>
  <si>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</si>
  <si>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</si>
  <si>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</si>
  <si>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</si>
  <si>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</si>
  <si>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</si>
  <si>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</si>
  <si>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</si>
  <si>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</si>
  <si>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</si>
  <si>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</si>
  <si>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</si>
  <si>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</si>
  <si>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</si>
  <si>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</si>
  <si>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</si>
  <si>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</si>
  <si>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</si>
  <si>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</si>
  <si>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</si>
  <si>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</si>
  <si>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</si>
  <si>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</si>
  <si>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</si>
  <si>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</si>
  <si>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</si>
  <si>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</si>
  <si>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</si>
  <si>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</si>
  <si>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</si>
  <si>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</si>
  <si>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</si>
  <si>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</si>
  <si>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</si>
  <si>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</si>
  <si>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</si>
  <si>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</si>
  <si>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</si>
  <si>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</si>
  <si>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</si>
  <si>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</si>
  <si>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</si>
  <si>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</si>
  <si>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</si>
  <si>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</si>
  <si>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</si>
  <si>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</si>
  <si>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</si>
  <si>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</si>
  <si>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</si>
  <si>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</si>
  <si>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</si>
  <si>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</si>
  <si>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</si>
  <si>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</si>
  <si>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</si>
  <si>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</si>
  <si>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</si>
  <si>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</si>
  <si>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</si>
  <si>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</si>
  <si>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</si>
  <si>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</si>
  <si>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</si>
  <si>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</si>
  <si>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</si>
  <si>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</si>
  <si>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</si>
  <si>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</si>
  <si>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</si>
  <si>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</si>
  <si>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</si>
  <si>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</si>
  <si>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</si>
  <si>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</si>
  <si>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</si>
  <si>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</si>
  <si>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</si>
  <si>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</si>
  <si>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</si>
  <si>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</si>
  <si>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</si>
  <si>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</si>
  <si>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</si>
  <si>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</si>
  <si>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</si>
  <si>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</si>
  <si>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</si>
  <si>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</si>
  <si>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</si>
  <si>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</si>
  <si>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</si>
  <si>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</si>
  <si>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</si>
  <si>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</si>
  <si>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</si>
  <si>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</si>
  <si>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</si>
  <si>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</si>
  <si>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</si>
  <si>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</si>
  <si>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</si>
  <si>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</si>
  <si>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</si>
  <si>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</si>
  <si>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</si>
  <si>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</si>
  <si>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</si>
  <si>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</si>
  <si>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</si>
  <si>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</si>
  <si>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</si>
  <si>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</si>
  <si>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</si>
  <si>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</si>
  <si>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</si>
  <si>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</si>
  <si>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</si>
  <si>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</si>
  <si>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</si>
  <si>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</si>
  <si>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</si>
  <si>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</si>
  <si>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</si>
  <si>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</si>
  <si>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</si>
  <si>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</si>
  <si>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</si>
  <si>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</si>
  <si>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</si>
  <si>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</si>
  <si>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</si>
  <si>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</si>
  <si>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</si>
  <si>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</si>
  <si>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</si>
  <si>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</si>
  <si>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</si>
  <si>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</si>
  <si>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</si>
  <si>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</si>
  <si>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</si>
  <si>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</si>
  <si>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</si>
  <si>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</si>
  <si>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</si>
  <si>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</si>
  <si>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</si>
  <si>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</si>
  <si>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</si>
  <si>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</si>
  <si>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</si>
  <si>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</si>
  <si>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</si>
  <si>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</si>
  <si>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</si>
  <si>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</si>
  <si>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</si>
  <si>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</si>
  <si>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</si>
  <si>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</si>
  <si>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</si>
  <si>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</si>
  <si>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</si>
  <si>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</si>
  <si>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</si>
  <si>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</si>
  <si>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</si>
  <si>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</si>
  <si>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</si>
  <si>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</si>
  <si>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</si>
  <si>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</si>
  <si>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</si>
  <si>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</si>
  <si>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</si>
  <si>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</si>
  <si>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</si>
  <si>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</si>
  <si>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</si>
  <si>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</si>
  <si>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</si>
  <si>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</si>
  <si>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</si>
  <si>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</si>
  <si>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</si>
  <si>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</si>
  <si>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</si>
  <si>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</si>
  <si>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</si>
  <si>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</si>
  <si>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</si>
  <si>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</si>
  <si>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</si>
  <si>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</si>
  <si>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</si>
  <si>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</si>
  <si>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</si>
  <si>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</si>
  <si>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</si>
  <si>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</si>
  <si>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</si>
  <si>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</si>
  <si>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</si>
  <si>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</si>
  <si>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</si>
  <si>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</si>
  <si>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</si>
  <si>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</si>
  <si>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</si>
  <si>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</si>
  <si>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</si>
  <si>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</si>
  <si>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</si>
  <si>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</si>
  <si>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</si>
  <si>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</si>
  <si>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</si>
  <si>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</si>
  <si>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</si>
  <si>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</si>
  <si>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</si>
  <si>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</si>
  <si>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</si>
  <si>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</si>
  <si>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</si>
  <si>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</si>
  <si>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</si>
  <si>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</si>
  <si>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</si>
  <si>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</si>
  <si>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</si>
  <si>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</si>
  <si>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</si>
  <si>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</si>
  <si>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</si>
  <si>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</si>
  <si>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</si>
  <si>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</si>
  <si>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</si>
  <si>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</si>
  <si>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</si>
  <si>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</si>
  <si>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</si>
  <si>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</si>
  <si>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</si>
  <si>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</si>
  <si>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</si>
  <si>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</si>
  <si>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</si>
  <si>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</si>
  <si>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</si>
  <si>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</si>
  <si>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</si>
  <si>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</si>
  <si>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</si>
  <si>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</si>
  <si>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</si>
  <si>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</si>
  <si>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</si>
  <si>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</si>
  <si>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</si>
  <si>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</si>
  <si>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</si>
  <si>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</si>
  <si>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</si>
  <si>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</si>
  <si>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</si>
  <si>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</si>
  <si>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</si>
  <si>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</si>
  <si>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</si>
  <si>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</si>
  <si>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</si>
  <si>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</si>
  <si>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</si>
  <si>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</si>
  <si>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</si>
  <si>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</si>
  <si>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</si>
  <si>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</si>
  <si>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</si>
  <si>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</si>
  <si>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</si>
  <si>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</si>
  <si>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</si>
  <si>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</si>
  <si>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</si>
  <si>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</si>
  <si>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</si>
  <si>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</si>
  <si>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</si>
  <si>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</si>
  <si>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</si>
  <si>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</si>
  <si>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</si>
  <si>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</si>
  <si>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</si>
  <si>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</si>
  <si>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</si>
  <si>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</si>
  <si>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</si>
  <si>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</si>
  <si>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</si>
  <si>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</si>
  <si>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</si>
  <si>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</si>
  <si>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</si>
  <si>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</si>
  <si>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</si>
  <si>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</si>
  <si>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</si>
  <si>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</si>
  <si>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</si>
  <si>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</si>
  <si>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</si>
  <si>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</si>
  <si>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</si>
  <si>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</si>
  <si>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</si>
  <si>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</si>
  <si>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</si>
  <si>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</si>
  <si>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</si>
  <si>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</si>
  <si>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</si>
  <si>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</si>
  <si>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</si>
  <si>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</si>
  <si>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</si>
  <si>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</si>
  <si>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</si>
  <si>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</si>
  <si>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</si>
  <si>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</si>
  <si>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</si>
  <si>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</si>
  <si>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</si>
  <si>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</si>
  <si>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</si>
  <si>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</si>
  <si>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</si>
  <si>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</si>
  <si>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</si>
  <si>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</si>
  <si>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</si>
  <si>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</si>
  <si>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</si>
  <si>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</si>
  <si>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</si>
  <si>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</si>
  <si>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</si>
  <si>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</si>
  <si>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</si>
  <si>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</si>
  <si>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</si>
  <si>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</si>
  <si>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</si>
  <si>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</si>
  <si>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</si>
  <si>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</si>
  <si>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</si>
  <si>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</si>
  <si>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</si>
  <si>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</si>
  <si>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</si>
  <si>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</si>
  <si>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</si>
  <si>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</si>
  <si>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</si>
  <si>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</si>
  <si>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</si>
  <si>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</si>
  <si>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</si>
  <si>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</si>
  <si>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</si>
  <si>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</si>
  <si>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</si>
  <si>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</si>
  <si>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</si>
  <si>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</si>
  <si>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</si>
  <si>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</si>
  <si>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</si>
  <si>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</si>
  <si>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</si>
  <si>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</si>
  <si>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</si>
  <si>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</si>
  <si>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</si>
  <si>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</si>
  <si>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</si>
  <si>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</si>
  <si>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</si>
  <si>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</si>
  <si>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</si>
  <si>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</si>
  <si>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</si>
  <si>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</si>
  <si>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</si>
  <si>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</si>
  <si>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</si>
  <si>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</si>
  <si>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</si>
  <si>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</si>
  <si>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</si>
  <si>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</si>
  <si>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</si>
  <si>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</si>
  <si>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</si>
  <si>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</si>
  <si>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</si>
  <si>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</si>
  <si>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</si>
  <si>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</si>
  <si>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</si>
  <si>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</si>
  <si>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</si>
  <si>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</si>
  <si>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</si>
  <si>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</si>
  <si>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</si>
  <si>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</si>
  <si>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</si>
  <si>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</si>
  <si>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</si>
  <si>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</si>
  <si>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</si>
  <si>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</si>
  <si>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</si>
  <si>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</si>
  <si>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</si>
  <si>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</si>
  <si>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</si>
  <si>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</si>
  <si>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</si>
  <si>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</si>
  <si>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</si>
  <si>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</si>
  <si>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</si>
  <si>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</si>
  <si>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</si>
  <si>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</si>
  <si>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</si>
  <si>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</si>
  <si>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</si>
  <si>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</si>
  <si>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</si>
  <si>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</si>
  <si>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</si>
  <si>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</si>
  <si>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</si>
  <si>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</si>
  <si>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</si>
  <si>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</si>
  <si>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</si>
  <si>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</si>
  <si>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</si>
  <si>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</si>
  <si>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</si>
  <si>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</si>
  <si>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</si>
  <si>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</si>
  <si>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</si>
  <si>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</si>
  <si>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</si>
  <si>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</si>
  <si>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</si>
  <si>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</si>
  <si>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</si>
  <si>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</si>
  <si>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</si>
  <si>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</si>
  <si>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</si>
  <si>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</si>
  <si>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</si>
  <si>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</si>
  <si>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</si>
  <si>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</si>
  <si>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</si>
  <si>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</si>
  <si>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</si>
  <si>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</si>
  <si>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</si>
  <si>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</si>
  <si>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</si>
  <si>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</si>
  <si>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</si>
  <si>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</si>
  <si>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</si>
  <si>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</si>
  <si>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</si>
  <si>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</si>
  <si>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</si>
  <si>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</si>
  <si>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</si>
  <si>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</si>
  <si>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</si>
  <si>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</si>
  <si>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</si>
  <si>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</si>
  <si>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</si>
  <si>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</si>
  <si>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</si>
  <si>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</si>
  <si>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</si>
  <si>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</si>
  <si>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</si>
  <si>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</si>
  <si>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</si>
  <si>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</si>
  <si>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</si>
  <si>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</si>
  <si>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</si>
  <si>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</si>
  <si>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</si>
  <si>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</si>
  <si>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</si>
  <si>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</si>
  <si>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</si>
  <si>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</si>
  <si>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</si>
  <si>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</si>
  <si>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</si>
  <si>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</si>
  <si>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</si>
  <si>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</si>
  <si>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</si>
  <si>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</si>
  <si>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</si>
  <si>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</si>
  <si>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</si>
  <si>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</si>
  <si>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</si>
  <si>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</si>
  <si>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</si>
  <si>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</si>
  <si>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</si>
  <si>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</si>
  <si>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</si>
  <si>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</si>
  <si>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</si>
  <si>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</si>
  <si>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</si>
  <si>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</si>
  <si>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</si>
  <si>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</si>
  <si>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</si>
  <si>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</si>
  <si>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</si>
  <si>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</si>
  <si>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</si>
  <si>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</si>
  <si>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</si>
  <si>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</si>
  <si>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</si>
  <si>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</si>
  <si>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</si>
  <si>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</si>
  <si>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</si>
  <si>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</si>
  <si>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</si>
  <si>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</si>
  <si>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</si>
  <si>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</si>
  <si>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</si>
  <si>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</si>
  <si>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</si>
  <si>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</si>
  <si>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</si>
  <si>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</si>
  <si>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</si>
  <si>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</si>
  <si>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</si>
  <si>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</si>
  <si>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</si>
  <si>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</si>
  <si>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</si>
  <si>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</si>
  <si>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</si>
  <si>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</si>
  <si>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</si>
  <si>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</si>
  <si>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</si>
  <si>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</si>
  <si>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</si>
  <si>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</si>
  <si>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</si>
  <si>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</si>
  <si>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</si>
  <si>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</si>
  <si>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</si>
  <si>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</si>
  <si>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</si>
  <si>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</si>
  <si>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</si>
  <si>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</si>
  <si>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</si>
  <si>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</si>
  <si>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</si>
  <si>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</si>
  <si>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</si>
  <si>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</si>
  <si>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</si>
  <si>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</si>
  <si>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</si>
  <si>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</si>
  <si>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</si>
  <si>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</si>
  <si>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</si>
  <si>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</si>
  <si>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</si>
  <si>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</si>
  <si>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</si>
  <si>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</si>
  <si>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</si>
  <si>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</si>
  <si>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</si>
  <si>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</si>
  <si>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</si>
  <si>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</si>
  <si>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</si>
  <si>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</si>
  <si>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</si>
  <si>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</si>
  <si>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</si>
  <si>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</si>
  <si>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</si>
  <si>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</si>
  <si>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</si>
  <si>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</si>
  <si>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</si>
  <si>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</si>
  <si>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</si>
  <si>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</si>
  <si>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</si>
  <si>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</si>
  <si>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</si>
  <si>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</si>
  <si>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</si>
  <si>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</si>
  <si>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</si>
  <si>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</si>
  <si>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</si>
  <si>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</si>
  <si>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</si>
  <si>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</si>
  <si>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</si>
  <si>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</si>
  <si>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</si>
  <si>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</si>
  <si>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</si>
  <si>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</si>
  <si>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</si>
  <si>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</si>
  <si>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</si>
  <si>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</si>
  <si>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</si>
  <si>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</si>
  <si>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</si>
  <si>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</si>
  <si>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</si>
  <si>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</si>
  <si>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</si>
  <si>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</si>
  <si>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</si>
  <si>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</si>
  <si>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</si>
  <si>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</si>
  <si>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</si>
  <si>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</si>
  <si>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</si>
  <si>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</si>
  <si>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</si>
  <si>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</si>
  <si>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</si>
  <si>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</si>
  <si>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</si>
  <si>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</si>
  <si>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</si>
  <si>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</si>
  <si>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</si>
  <si>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</si>
  <si>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</si>
  <si>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</si>
  <si>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</si>
  <si>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</si>
  <si>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</si>
  <si>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</si>
  <si>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</si>
  <si>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</si>
  <si>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</si>
  <si>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</si>
  <si>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</si>
  <si>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</si>
  <si>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</si>
  <si>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</si>
  <si>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</si>
  <si>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</si>
  <si>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</si>
  <si>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</si>
  <si>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</si>
  <si>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</si>
  <si>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</si>
  <si>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</si>
  <si>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</si>
  <si>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</si>
  <si>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</si>
  <si>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</si>
  <si>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</si>
  <si>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</si>
  <si>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</si>
  <si>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</si>
  <si>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</si>
  <si>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</si>
  <si>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</si>
  <si>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</si>
  <si>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</si>
  <si>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</si>
  <si>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</si>
  <si>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</si>
  <si>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</si>
  <si>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</si>
  <si>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</si>
  <si>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</si>
  <si>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</si>
  <si>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</si>
  <si>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</si>
  <si>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</si>
  <si>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</si>
  <si>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</si>
  <si>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</si>
  <si>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</si>
  <si>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</si>
  <si>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</si>
  <si>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</si>
  <si>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</si>
  <si>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</si>
  <si>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</si>
  <si>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</si>
  <si>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</si>
  <si>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</si>
  <si>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</si>
  <si>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</si>
  <si>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</si>
  <si>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</si>
  <si>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</si>
  <si>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</si>
  <si>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</si>
  <si>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</si>
  <si>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</si>
  <si>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</si>
  <si>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</si>
  <si>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</si>
  <si>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</si>
  <si>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</si>
  <si>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</si>
  <si>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</si>
  <si>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</si>
  <si>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</si>
  <si>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</si>
  <si>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</si>
  <si>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</si>
  <si>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</si>
  <si>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</si>
  <si>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</si>
  <si>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</si>
  <si>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</si>
  <si>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</si>
  <si>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</si>
  <si>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</si>
  <si>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</si>
  <si>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</si>
  <si>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</si>
  <si>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</si>
  <si>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</si>
  <si>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</si>
  <si>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</si>
  <si>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</si>
  <si>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</si>
  <si>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</si>
  <si>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</si>
  <si>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</si>
  <si>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</si>
  <si>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</si>
  <si>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</si>
  <si>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</si>
  <si>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</si>
  <si>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</si>
  <si>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</si>
  <si>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</si>
  <si>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</si>
  <si>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</si>
  <si>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</si>
  <si>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</si>
  <si>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</si>
  <si>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</si>
  <si>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</si>
  <si>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</si>
  <si>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</si>
  <si>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</si>
  <si>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</si>
  <si>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</si>
  <si>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</si>
  <si>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</si>
  <si>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</si>
  <si>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</si>
  <si>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</si>
  <si>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</si>
  <si>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</si>
  <si>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</si>
  <si>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</si>
  <si>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</si>
  <si>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</si>
  <si>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</si>
  <si>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</si>
  <si>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</si>
  <si>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</si>
  <si>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</si>
  <si>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</si>
  <si>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</si>
  <si>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</si>
  <si>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</si>
  <si>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</si>
  <si>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</si>
  <si>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</si>
  <si>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</si>
  <si>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</si>
  <si>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</si>
  <si>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</si>
  <si>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</si>
  <si>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</si>
  <si>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</si>
  <si>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</si>
  <si>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</si>
  <si>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</si>
  <si>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</si>
  <si>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</si>
  <si>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</si>
  <si>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</si>
  <si>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</si>
  <si>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</si>
  <si>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</si>
  <si>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</si>
  <si>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</si>
  <si>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</si>
  <si>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</si>
  <si>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</si>
  <si>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</si>
  <si>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</si>
  <si>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</si>
  <si>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</si>
  <si>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</si>
  <si>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</si>
  <si>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</si>
  <si>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</si>
  <si>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</si>
  <si>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</si>
  <si>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</si>
  <si>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</si>
  <si>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</si>
  <si>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</si>
  <si>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</si>
  <si>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</si>
  <si>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</si>
  <si>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</si>
  <si>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</si>
  <si>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</si>
  <si>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</si>
  <si>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</si>
  <si>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</si>
  <si>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</si>
  <si>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</si>
  <si>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</si>
  <si>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</si>
  <si>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</si>
  <si>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</si>
  <si>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</si>
  <si>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</si>
  <si>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</si>
  <si>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</si>
  <si>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</si>
  <si>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</si>
  <si>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</si>
  <si>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</si>
  <si>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</si>
  <si>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</si>
  <si>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</si>
  <si>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</si>
  <si>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</si>
  <si>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</si>
  <si>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</si>
  <si>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</si>
  <si>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</si>
  <si>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</si>
  <si>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</si>
  <si>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</si>
  <si>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</si>
  <si>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</si>
  <si>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</si>
  <si>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</si>
  <si>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</si>
  <si>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</si>
  <si>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</si>
  <si>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</si>
  <si>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</si>
  <si>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</si>
  <si>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</si>
  <si>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</si>
  <si>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</si>
  <si>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</si>
  <si>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</si>
  <si>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</si>
  <si>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</si>
  <si>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</si>
  <si>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</si>
  <si>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</si>
  <si>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</si>
  <si>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</si>
  <si>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</si>
  <si>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</si>
  <si>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</si>
  <si>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</si>
  <si>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</si>
  <si>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</si>
  <si>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</si>
  <si>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</si>
  <si>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</si>
  <si>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</si>
  <si>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</si>
  <si>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</si>
  <si>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</si>
  <si>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</si>
  <si>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</si>
  <si>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</si>
  <si>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</si>
  <si>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</si>
  <si>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</si>
  <si>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</si>
  <si>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</si>
  <si>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</si>
  <si>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</si>
  <si>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</si>
  <si>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</si>
  <si>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</si>
  <si>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</si>
  <si>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</si>
  <si>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</si>
  <si>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</si>
  <si>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</si>
  <si>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</si>
  <si>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</si>
  <si>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</si>
  <si>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</si>
  <si>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</si>
  <si>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</si>
  <si>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</si>
  <si>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</si>
  <si>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</si>
  <si>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</si>
  <si>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</si>
  <si>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</si>
  <si>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</si>
  <si>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</si>
  <si>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</si>
  <si>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</si>
  <si>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</si>
  <si>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</si>
  <si>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</si>
  <si>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</si>
  <si>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</si>
  <si>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</si>
  <si>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</si>
  <si>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</si>
  <si>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</si>
  <si>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</si>
  <si>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</si>
  <si>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</si>
  <si>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</si>
  <si>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</si>
  <si>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</si>
  <si>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</si>
  <si>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</si>
  <si>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</si>
  <si>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</si>
  <si>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</si>
  <si>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</si>
  <si>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</si>
  <si>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</si>
  <si>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</si>
  <si>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</si>
  <si>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</si>
  <si>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</si>
  <si>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</si>
  <si>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</si>
  <si>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</si>
  <si>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</si>
  <si>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</si>
  <si>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</si>
  <si>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</si>
  <si>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</si>
  <si>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</si>
  <si>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</si>
  <si>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</si>
  <si>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</si>
  <si>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</si>
  <si>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</si>
  <si>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</si>
  <si>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</si>
  <si>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</si>
  <si>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</si>
  <si>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</si>
  <si>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</si>
  <si>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</si>
  <si>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</si>
  <si>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</si>
  <si>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</si>
  <si>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</si>
  <si>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</si>
  <si>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</si>
  <si>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</si>
  <si>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</si>
  <si>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</si>
  <si>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</si>
  <si>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</si>
  <si>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</si>
  <si>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</si>
  <si>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</si>
  <si>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</si>
  <si>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</si>
  <si>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</si>
  <si>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</si>
  <si>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</si>
  <si>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</si>
  <si>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</si>
  <si>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</si>
  <si>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</si>
  <si>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</si>
  <si>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</si>
  <si>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</si>
  <si>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</si>
  <si>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</si>
  <si>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</si>
  <si>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</si>
  <si>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</si>
  <si>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</si>
  <si>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</si>
  <si>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</si>
  <si>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</si>
  <si>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</si>
  <si>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</si>
  <si>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</si>
  <si>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</si>
  <si>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</si>
  <si>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</si>
  <si>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</si>
  <si>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</si>
  <si>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</si>
  <si>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</si>
  <si>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</si>
  <si>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</si>
  <si>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</si>
  <si>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</si>
  <si>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</si>
  <si>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</si>
  <si>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</si>
  <si>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</si>
  <si>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</si>
  <si>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</si>
  <si>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</si>
  <si>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</si>
  <si>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</si>
  <si>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</si>
  <si>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</si>
  <si>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</si>
  <si>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</si>
  <si>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</si>
  <si>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</si>
  <si>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</si>
  <si>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</si>
  <si>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</si>
  <si>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</si>
  <si>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</si>
  <si>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</si>
  <si>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</si>
  <si>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</si>
  <si>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</si>
  <si>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</si>
  <si>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</si>
  <si>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</si>
  <si>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</si>
  <si>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</si>
  <si>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</si>
  <si>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</si>
  <si>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</si>
  <si>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</si>
  <si>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</si>
  <si>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</si>
  <si>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</si>
  <si>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</si>
  <si>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</si>
  <si>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</si>
  <si>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</si>
  <si>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</si>
  <si>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</si>
  <si>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</si>
  <si>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</si>
  <si>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</si>
  <si>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</si>
  <si>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</si>
  <si>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</si>
  <si>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</si>
  <si>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</si>
  <si>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</si>
  <si>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</si>
  <si>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</si>
  <si>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</si>
  <si>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</si>
  <si>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</si>
  <si>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</si>
  <si>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</si>
  <si>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</si>
  <si>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</si>
  <si>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</si>
  <si>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</si>
  <si>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</si>
  <si>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</si>
  <si>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</si>
  <si>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</si>
  <si>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</si>
  <si>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</si>
  <si>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</si>
  <si>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</si>
  <si>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</si>
  <si>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</si>
  <si>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</si>
  <si>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</si>
  <si>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</si>
  <si>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</si>
  <si>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</si>
  <si>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</si>
  <si>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</si>
  <si>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</si>
  <si>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</si>
  <si>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</si>
  <si>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</si>
  <si>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</si>
  <si>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</si>
  <si>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</si>
  <si>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</si>
  <si>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</si>
  <si>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</si>
  <si>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</si>
  <si>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</si>
  <si>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</si>
  <si>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</si>
  <si>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</si>
  <si>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</si>
  <si>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</si>
  <si>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</si>
  <si>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</si>
  <si>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</si>
  <si>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</si>
  <si>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</si>
  <si>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</si>
  <si>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</si>
  <si>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</si>
  <si>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</si>
  <si>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</si>
  <si>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</si>
  <si>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</si>
  <si>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</si>
  <si>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</si>
  <si>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</si>
  <si>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</si>
  <si>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</si>
  <si>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</si>
  <si>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</si>
  <si>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</si>
  <si>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</si>
  <si>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</si>
  <si>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</si>
  <si>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</si>
  <si>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</si>
  <si>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</si>
  <si>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</si>
  <si>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</si>
  <si>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</si>
  <si>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</si>
  <si>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</si>
  <si>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</si>
  <si>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</si>
  <si>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</si>
  <si>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</si>
  <si>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</si>
  <si>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</si>
  <si>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</si>
  <si>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</si>
  <si>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</si>
  <si>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</si>
  <si>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</si>
  <si>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</si>
  <si>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</si>
  <si>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</si>
  <si>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</si>
  <si>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</si>
  <si>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</si>
  <si>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</si>
  <si>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</si>
  <si>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</si>
  <si>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</si>
  <si>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</si>
  <si>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</si>
  <si>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</si>
  <si>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</si>
  <si>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</si>
  <si>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</si>
  <si>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</si>
  <si>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</si>
  <si>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</si>
  <si>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</si>
  <si>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</si>
  <si>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</si>
  <si>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</si>
  <si>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</si>
  <si>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</si>
  <si>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</si>
  <si>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</si>
  <si>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</si>
  <si>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</si>
  <si>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</si>
  <si>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</si>
  <si>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</si>
  <si>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</si>
  <si>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</si>
  <si>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</si>
  <si>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</si>
  <si>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</si>
  <si>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</si>
  <si>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</si>
  <si>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</si>
  <si>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</si>
  <si>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</si>
  <si>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</si>
  <si>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</si>
  <si>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</si>
  <si>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</si>
  <si>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</si>
  <si>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</si>
  <si>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</si>
  <si>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</si>
  <si>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</si>
  <si>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</si>
  <si>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</si>
  <si>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</si>
  <si>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</si>
  <si>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</si>
  <si>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</si>
  <si>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</si>
  <si>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</si>
  <si>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</si>
  <si>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</si>
  <si>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</si>
  <si>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</si>
  <si>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</si>
  <si>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</si>
  <si>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</si>
  <si>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</si>
  <si>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</si>
  <si>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</si>
  <si>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</si>
  <si>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</si>
  <si>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</si>
  <si>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</si>
  <si>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</si>
  <si>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</si>
  <si>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</si>
  <si>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</si>
  <si>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</si>
  <si>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</si>
  <si>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</si>
  <si>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</si>
  <si>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</si>
  <si>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</si>
  <si>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</si>
  <si>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</si>
  <si>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</si>
  <si>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</si>
  <si>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</si>
  <si>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</si>
  <si>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</si>
  <si>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</si>
  <si>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</si>
  <si>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</si>
  <si>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</si>
  <si>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</si>
  <si>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</si>
  <si>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</si>
  <si>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</si>
  <si>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</si>
  <si>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</si>
  <si>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</si>
  <si>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</si>
  <si>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</si>
  <si>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</si>
  <si>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</si>
  <si>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</si>
  <si>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</si>
  <si>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</si>
  <si>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</si>
  <si>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</si>
  <si>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</si>
  <si>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</si>
  <si>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</si>
  <si>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</si>
  <si>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</si>
  <si>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</si>
  <si>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</si>
  <si>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</si>
  <si>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</si>
  <si>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</si>
  <si>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</si>
  <si>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</si>
  <si>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</si>
  <si>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</si>
  <si>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</si>
  <si>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</si>
  <si>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</si>
  <si>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</si>
  <si>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</si>
  <si>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</si>
  <si>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</si>
  <si>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</si>
  <si>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</si>
  <si>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</si>
  <si>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</si>
  <si>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</si>
  <si>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</si>
  <si>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</si>
  <si>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</si>
  <si>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</si>
  <si>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</si>
  <si>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</si>
  <si>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</si>
  <si>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</si>
  <si>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</si>
  <si>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</si>
  <si>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</si>
  <si>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</si>
  <si>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</si>
  <si>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</si>
  <si>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</si>
  <si>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</si>
  <si>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</si>
  <si>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</si>
  <si>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</si>
  <si>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</si>
  <si>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</si>
  <si>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</si>
  <si>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</si>
  <si>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</si>
  <si>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</si>
  <si>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</si>
  <si>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</si>
  <si>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</si>
  <si>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</si>
  <si>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</si>
  <si>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</si>
  <si>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</si>
  <si>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</si>
  <si>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</si>
  <si>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</si>
  <si>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</si>
  <si>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</si>
  <si>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</si>
  <si>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</si>
  <si>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</si>
  <si>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</si>
  <si>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</si>
  <si>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</si>
  <si>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</si>
  <si>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</si>
  <si>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</si>
  <si>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</si>
  <si>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</si>
  <si>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</si>
  <si>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</si>
  <si>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</si>
  <si>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</si>
  <si>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</si>
  <si>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</si>
  <si>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</si>
  <si>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</si>
  <si>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</si>
  <si>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</si>
  <si>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</si>
  <si>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</si>
  <si>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</si>
  <si>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</si>
  <si>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</si>
  <si>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</si>
  <si>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</si>
  <si>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</si>
  <si>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</si>
  <si>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</si>
  <si>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</si>
  <si>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</si>
  <si>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</si>
  <si>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</si>
  <si>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</si>
  <si>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</si>
  <si>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</si>
  <si>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</si>
  <si>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</si>
  <si>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</si>
  <si>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</si>
  <si>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</si>
  <si>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</si>
  <si>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</si>
  <si>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</si>
  <si>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</si>
  <si>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</si>
  <si>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</si>
  <si>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</si>
  <si>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</si>
  <si>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</si>
  <si>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</si>
  <si>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</si>
  <si>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</si>
  <si>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</si>
  <si>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</si>
  <si>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</si>
  <si>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</si>
  <si>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</si>
  <si>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</si>
  <si>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</si>
  <si>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</si>
  <si>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</si>
  <si>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</si>
  <si>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</si>
  <si>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</si>
  <si>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</si>
  <si>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</si>
  <si>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</si>
  <si>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</si>
  <si>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</si>
  <si>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</si>
  <si>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</si>
  <si>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</si>
  <si>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</si>
  <si>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</si>
  <si>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</si>
  <si>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</si>
  <si>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</si>
  <si>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</si>
  <si>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</si>
  <si>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</si>
  <si>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</si>
  <si>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</si>
  <si>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</si>
  <si>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</si>
  <si>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</si>
  <si>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</si>
  <si>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</si>
  <si>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</si>
  <si>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</si>
  <si>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</si>
  <si>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</si>
  <si>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</si>
  <si>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</si>
  <si>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</si>
  <si>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</si>
  <si>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</si>
  <si>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</si>
  <si>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</si>
  <si>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</si>
  <si>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</si>
  <si>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</si>
  <si>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</si>
  <si>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</si>
  <si>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</si>
  <si>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</si>
  <si>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</si>
  <si>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</si>
  <si>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</si>
  <si>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</si>
  <si>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</si>
  <si>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</si>
  <si>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</si>
  <si>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</si>
  <si>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</si>
  <si>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</si>
  <si>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</si>
  <si>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</si>
  <si>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</si>
  <si>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</si>
  <si>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</si>
  <si>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</si>
  <si>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</si>
  <si>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</si>
  <si>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</si>
  <si>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</si>
  <si>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</si>
  <si>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</si>
  <si>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</si>
  <si>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</si>
  <si>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</si>
  <si>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</si>
  <si>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</si>
  <si>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</si>
  <si>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</si>
  <si>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</si>
  <si>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</si>
  <si>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</si>
  <si>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</si>
  <si>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</si>
  <si>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</si>
  <si>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</si>
  <si>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</si>
  <si>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</si>
  <si>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</si>
  <si>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</si>
  <si>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</si>
  <si>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</si>
  <si>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</si>
  <si>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</si>
  <si>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</si>
  <si>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</si>
  <si>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</si>
  <si>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</si>
  <si>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</si>
  <si>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</si>
  <si>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</si>
  <si>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</si>
  <si>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</si>
  <si>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</si>
  <si>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</si>
  <si>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</si>
  <si>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</si>
  <si>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</si>
  <si>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</si>
  <si>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</si>
  <si>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</si>
  <si>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</si>
  <si>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</si>
  <si>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</si>
  <si>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</si>
  <si>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</si>
  <si>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</si>
  <si>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</si>
  <si>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</si>
  <si>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</si>
  <si>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</si>
  <si>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</si>
  <si>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</si>
  <si>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</si>
  <si>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</si>
  <si>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</si>
  <si>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</si>
  <si>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</si>
  <si>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</si>
  <si>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</si>
  <si>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</si>
  <si>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</si>
  <si>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</si>
  <si>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</si>
  <si>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</si>
  <si>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</si>
  <si>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</si>
  <si>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</si>
  <si>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</si>
  <si>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</si>
  <si>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</si>
  <si>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</si>
  <si>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</si>
  <si>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</si>
  <si>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</si>
  <si>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</si>
  <si>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</si>
  <si>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</si>
  <si>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</si>
  <si>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</si>
  <si>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</si>
  <si>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</si>
  <si>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</si>
  <si>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</si>
  <si>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</si>
  <si>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</si>
  <si>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</si>
  <si>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</si>
  <si>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</si>
  <si>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</si>
  <si>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</si>
  <si>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</si>
  <si>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</si>
  <si>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</si>
  <si>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</si>
  <si>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</si>
  <si>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</si>
  <si>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</si>
  <si>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</si>
  <si>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</si>
  <si>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</si>
  <si>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</si>
  <si>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</si>
  <si>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</si>
  <si>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</si>
  <si>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</si>
  <si>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</si>
  <si>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</si>
  <si>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</si>
  <si>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</si>
  <si>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</si>
  <si>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</si>
  <si>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</si>
  <si>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</si>
  <si>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</si>
  <si>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</si>
  <si>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</si>
  <si>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</si>
  <si>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</si>
  <si>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</si>
  <si>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</si>
  <si>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</si>
  <si>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</si>
  <si>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</si>
  <si>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</si>
  <si>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</si>
  <si>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</si>
  <si>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</si>
  <si>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</si>
  <si>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</si>
  <si>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</si>
  <si>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</si>
  <si>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</si>
  <si>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</si>
  <si>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</si>
  <si>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</si>
  <si>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</si>
  <si>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</si>
  <si>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</si>
  <si>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</si>
  <si>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</si>
  <si>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</si>
  <si>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</si>
  <si>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</si>
  <si>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</si>
  <si>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</si>
  <si>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</si>
  <si>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</si>
  <si>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</si>
  <si>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</si>
  <si>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</si>
  <si>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</si>
  <si>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</si>
  <si>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</si>
  <si>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</si>
  <si>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</si>
  <si>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</si>
  <si>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</si>
  <si>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</si>
  <si>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</si>
  <si>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</si>
  <si>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</si>
  <si>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</si>
  <si>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</si>
  <si>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</si>
  <si>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</si>
  <si>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</si>
  <si>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</si>
  <si>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</si>
  <si>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</si>
  <si>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</si>
  <si>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</si>
  <si>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</si>
  <si>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</si>
  <si>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</si>
  <si>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</si>
  <si>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</si>
  <si>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</si>
  <si>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</si>
  <si>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</si>
  <si>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</si>
  <si>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</si>
  <si>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</si>
  <si>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</si>
  <si>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</si>
  <si>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</si>
  <si>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</si>
  <si>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</si>
  <si>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</si>
  <si>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</si>
  <si>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</si>
  <si>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</si>
  <si>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</si>
  <si>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</si>
  <si>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</si>
  <si>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</si>
  <si>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</si>
  <si>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</si>
  <si>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</si>
  <si>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</si>
  <si>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</si>
  <si>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</si>
  <si>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</si>
  <si>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</si>
  <si>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</si>
  <si>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</si>
  <si>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</si>
  <si>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</si>
  <si>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</si>
  <si>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</si>
  <si>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</si>
  <si>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</si>
  <si>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</si>
  <si>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</si>
  <si>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</si>
  <si>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</si>
  <si>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</si>
  <si>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</si>
  <si>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</si>
  <si>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</si>
  <si>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</si>
  <si>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</si>
  <si>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</si>
  <si>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</si>
  <si>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</si>
  <si>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</si>
  <si>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</si>
  <si>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</si>
  <si>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</si>
  <si>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</si>
  <si>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</si>
  <si>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</si>
  <si>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</si>
  <si>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</si>
  <si>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</si>
  <si>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</si>
  <si>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</si>
  <si>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</si>
  <si>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</si>
  <si>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</si>
  <si>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</si>
  <si>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</si>
  <si>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</si>
  <si>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</si>
  <si>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</si>
  <si>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</si>
  <si>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</si>
  <si>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</si>
  <si>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</si>
  <si>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</si>
  <si>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</si>
  <si>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</si>
  <si>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</si>
  <si>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</si>
  <si>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</si>
  <si>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</si>
  <si>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</si>
  <si>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</si>
  <si>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</si>
  <si>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</si>
  <si>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</si>
  <si>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</si>
  <si>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</si>
  <si>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</si>
  <si>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</si>
  <si>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</si>
  <si>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</si>
  <si>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</si>
  <si>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</si>
  <si>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</si>
  <si>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</si>
  <si>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</si>
  <si>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</si>
  <si>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</si>
  <si>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</si>
  <si>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</si>
  <si>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</si>
  <si>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</si>
  <si>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</si>
  <si>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</si>
  <si>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</si>
  <si>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</si>
  <si>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</si>
  <si>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</si>
  <si>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</si>
  <si>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</si>
  <si>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</si>
  <si>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</si>
  <si>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</si>
  <si>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</si>
  <si>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</si>
  <si>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</si>
  <si>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</si>
  <si>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</si>
  <si>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</si>
  <si>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</si>
  <si>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</si>
  <si>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</si>
  <si>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</si>
  <si>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</si>
  <si>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</si>
  <si>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</si>
  <si>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</si>
  <si>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</si>
  <si>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</si>
  <si>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</si>
  <si>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</si>
  <si>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</si>
  <si>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</si>
  <si>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</si>
  <si>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</si>
  <si>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</si>
  <si>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</si>
  <si>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</si>
  <si>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</si>
  <si>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</si>
  <si>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</si>
  <si>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</si>
  <si>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</si>
  <si>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</si>
  <si>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</si>
  <si>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</si>
  <si>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</si>
  <si>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</si>
  <si>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</si>
  <si>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</si>
  <si>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</si>
  <si>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</si>
  <si>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</si>
  <si>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</si>
  <si>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</si>
  <si>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</si>
  <si>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</si>
  <si>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</si>
  <si>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</si>
  <si>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</si>
  <si>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</si>
  <si>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</si>
  <si>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</si>
  <si>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</si>
  <si>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</si>
  <si>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</si>
  <si>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</si>
  <si>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</si>
  <si>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</si>
  <si>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</si>
  <si>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</si>
  <si>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</si>
  <si>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</si>
  <si>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</si>
  <si>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</si>
  <si>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</si>
  <si>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</si>
  <si>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</si>
  <si>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</si>
  <si>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</si>
  <si>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</si>
  <si>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</si>
  <si>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</si>
  <si>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</si>
  <si>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</si>
  <si>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</si>
  <si>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</si>
  <si>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</si>
  <si>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</si>
  <si>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</si>
  <si>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</si>
  <si>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</si>
  <si>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</si>
  <si>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</si>
  <si>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</si>
  <si>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</si>
  <si>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</si>
  <si>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</si>
  <si>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</si>
  <si>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</si>
  <si>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</si>
  <si>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</si>
  <si>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</si>
  <si>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</si>
  <si>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</si>
  <si>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</si>
  <si>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</si>
  <si>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</si>
  <si>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</si>
  <si>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</si>
  <si>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</si>
  <si>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</si>
  <si>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</si>
  <si>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</si>
  <si>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</si>
  <si>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</si>
  <si>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</si>
  <si>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</si>
  <si>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</si>
  <si>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</si>
  <si>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</si>
  <si>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</si>
  <si>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</si>
  <si>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</si>
  <si>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</si>
  <si>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</si>
  <si>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</si>
  <si>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</si>
  <si>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</si>
  <si>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</si>
  <si>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</si>
  <si>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</si>
  <si>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</si>
  <si>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</si>
  <si>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</si>
  <si>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</si>
  <si>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</si>
  <si>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</si>
  <si>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</si>
  <si>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</si>
  <si>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</si>
  <si>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</si>
  <si>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</si>
  <si>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</si>
  <si>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</si>
  <si>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</si>
  <si>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</si>
  <si>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</si>
  <si>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</si>
  <si>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</si>
  <si>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</si>
  <si>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</si>
  <si>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</si>
  <si>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</si>
  <si>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</si>
  <si>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</si>
  <si>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</si>
  <si>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</si>
  <si>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</si>
  <si>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</si>
  <si>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</si>
  <si>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</si>
  <si>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</si>
  <si>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</si>
  <si>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</si>
  <si>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</si>
  <si>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</si>
  <si>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</si>
  <si>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</si>
  <si>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</si>
  <si>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</si>
  <si>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</si>
  <si>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</si>
  <si>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</si>
  <si>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</si>
  <si>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</si>
  <si>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</si>
  <si>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</si>
  <si>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</si>
  <si>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</si>
  <si>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</si>
  <si>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</si>
  <si>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</si>
  <si>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</si>
  <si>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</si>
  <si>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</si>
  <si>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</si>
  <si>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</si>
  <si>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</si>
  <si>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</si>
  <si>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</si>
  <si>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</si>
  <si>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</si>
  <si>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</si>
  <si>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</si>
  <si>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</si>
  <si>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</si>
  <si>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</si>
  <si>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</si>
  <si>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</si>
  <si>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</si>
  <si>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</si>
  <si>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</si>
  <si>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</si>
  <si>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</si>
  <si>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</si>
  <si>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</si>
  <si>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</si>
  <si>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</si>
  <si>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</si>
  <si>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</si>
  <si>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</si>
  <si>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</si>
  <si>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</si>
  <si>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</si>
  <si>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</si>
  <si>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</si>
  <si>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</si>
  <si>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</si>
  <si>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</si>
  <si>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</si>
  <si>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</si>
  <si>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</si>
  <si>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</si>
  <si>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</si>
  <si>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</si>
  <si>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</si>
  <si>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</si>
  <si>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</si>
  <si>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</si>
  <si>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</si>
  <si>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</si>
  <si>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</si>
  <si>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</si>
  <si>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</si>
  <si>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</si>
  <si>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</si>
  <si>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</si>
  <si>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</si>
  <si>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</si>
  <si>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</si>
  <si>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</si>
  <si>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</si>
  <si>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</si>
  <si>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</si>
  <si>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</si>
  <si>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</si>
  <si>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</si>
  <si>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</si>
  <si>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</si>
  <si>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</si>
  <si>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</si>
  <si>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</si>
  <si>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</si>
  <si>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</si>
  <si>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</si>
  <si>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</si>
  <si>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</si>
  <si>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</si>
  <si>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</si>
  <si>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</si>
  <si>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</si>
  <si>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</si>
  <si>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</si>
  <si>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</si>
  <si>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</si>
  <si>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</si>
  <si>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</si>
  <si>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</si>
  <si>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</si>
  <si>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</si>
  <si>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</si>
  <si>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</si>
  <si>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</si>
  <si>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</si>
  <si>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</si>
  <si>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</si>
  <si>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</si>
  <si>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</si>
  <si>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</si>
  <si>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</si>
  <si>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</si>
  <si>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</si>
  <si>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</si>
  <si>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</si>
  <si>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</si>
  <si>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</si>
  <si>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</si>
  <si>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</si>
  <si>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</si>
  <si>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</si>
  <si>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</si>
  <si>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</si>
  <si>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</si>
  <si>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</si>
  <si>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</si>
  <si>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</si>
  <si>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</si>
  <si>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</si>
  <si>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</si>
  <si>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</si>
  <si>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</si>
  <si>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</si>
  <si>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</si>
  <si>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</si>
  <si>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</si>
  <si>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</si>
  <si>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</si>
  <si>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</si>
  <si>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</si>
  <si>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</si>
  <si>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</si>
  <si>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</si>
  <si>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</si>
  <si>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</si>
  <si>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</si>
  <si>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</si>
  <si>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</si>
  <si>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</si>
  <si>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</si>
  <si>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</si>
  <si>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</si>
  <si>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</si>
  <si>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</si>
  <si>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</si>
  <si>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</si>
  <si>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</si>
  <si>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</si>
  <si>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</si>
  <si>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</si>
  <si>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</si>
  <si>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</si>
  <si>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</si>
  <si>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</si>
  <si>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</si>
  <si>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</si>
  <si>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</si>
  <si>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</si>
  <si>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</si>
  <si>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</si>
  <si>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</si>
  <si>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</si>
  <si>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</si>
  <si>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</si>
  <si>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</si>
  <si>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</si>
  <si>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</si>
  <si>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</si>
  <si>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</si>
  <si>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</si>
  <si>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</si>
  <si>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</si>
  <si>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</si>
  <si>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</si>
  <si>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</si>
  <si>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</si>
  <si>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</si>
  <si>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</si>
  <si>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</si>
  <si>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</si>
  <si>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</si>
  <si>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</si>
  <si>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</si>
  <si>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</si>
  <si>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</si>
  <si>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</si>
  <si>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</si>
  <si>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</si>
  <si>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</si>
  <si>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</si>
  <si>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</si>
  <si>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</si>
  <si>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</si>
  <si>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</si>
  <si>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</si>
  <si>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</si>
  <si>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</si>
  <si>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</si>
  <si>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</si>
  <si>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</si>
  <si>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</si>
  <si>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</si>
  <si>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</si>
  <si>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</si>
  <si>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</si>
  <si>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</si>
  <si>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</si>
  <si>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</si>
  <si>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</si>
  <si>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</si>
  <si>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</si>
  <si>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</si>
  <si>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</si>
  <si>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</si>
  <si>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</si>
  <si>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</si>
  <si>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</si>
  <si>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</si>
  <si>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</si>
  <si>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</si>
  <si>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</si>
  <si>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</si>
  <si>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</si>
  <si>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</si>
  <si>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</si>
  <si>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</si>
  <si>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</si>
  <si>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</si>
  <si>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</si>
  <si>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</si>
  <si>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</si>
  <si>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</si>
  <si>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</si>
  <si>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</si>
  <si>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</si>
  <si>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</si>
  <si>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</si>
  <si>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</si>
  <si>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</si>
  <si>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</si>
  <si>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</si>
  <si>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</si>
  <si>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</si>
  <si>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</si>
  <si>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</si>
  <si>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</si>
  <si>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</si>
  <si>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</si>
  <si>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</si>
  <si>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</si>
  <si>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</si>
  <si>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</si>
  <si>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</si>
  <si>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</si>
  <si>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</si>
  <si>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</si>
  <si>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</si>
  <si>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</si>
  <si>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</si>
  <si>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</si>
  <si>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</si>
  <si>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</si>
  <si>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</si>
  <si>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</si>
  <si>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</si>
  <si>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</si>
  <si>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</si>
  <si>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</si>
  <si>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</si>
  <si>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</si>
  <si>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</si>
  <si>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</si>
  <si>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</si>
  <si>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</si>
  <si>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</si>
  <si>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</si>
  <si>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</si>
  <si>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</si>
  <si>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</si>
  <si>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</si>
  <si>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</si>
  <si>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</si>
  <si>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</si>
  <si>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</si>
  <si>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</si>
  <si>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</si>
  <si>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</si>
  <si>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</si>
  <si>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</si>
  <si>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</si>
  <si>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</si>
  <si>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</si>
  <si>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</si>
  <si>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</si>
  <si>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</si>
  <si>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</si>
  <si>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</si>
  <si>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</si>
  <si>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</si>
  <si>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</si>
  <si>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</si>
  <si>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</si>
  <si>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</si>
  <si>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</si>
  <si>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</si>
  <si>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</si>
  <si>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</si>
  <si>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</si>
  <si>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</si>
  <si>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</si>
  <si>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</si>
  <si>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</si>
  <si>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</si>
  <si>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</si>
  <si>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</si>
  <si>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</si>
  <si>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</si>
  <si>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</si>
  <si>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</si>
  <si>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</si>
  <si>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</si>
  <si>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</si>
  <si>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</si>
  <si>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</si>
  <si>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</si>
  <si>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</si>
  <si>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</si>
  <si>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</si>
  <si>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</si>
  <si>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</si>
  <si>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</si>
  <si>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</si>
  <si>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</si>
  <si>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</si>
  <si>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</si>
  <si>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</si>
  <si>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</si>
  <si>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</si>
  <si>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</si>
  <si>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</si>
  <si>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</si>
  <si>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</si>
  <si>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</si>
  <si>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</si>
  <si>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</si>
  <si>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</si>
  <si>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</si>
  <si>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</si>
  <si>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</si>
  <si>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</si>
  <si>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</si>
  <si>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</si>
  <si>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</si>
  <si>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</si>
  <si>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</si>
  <si>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</si>
  <si>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</si>
  <si>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</si>
  <si>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</si>
  <si>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</si>
  <si>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</si>
  <si>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</si>
  <si>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</si>
  <si>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</si>
  <si>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</si>
  <si>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</si>
  <si>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</si>
  <si>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</si>
  <si>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</si>
  <si>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</si>
  <si>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</si>
  <si>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</si>
  <si>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</si>
  <si>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</si>
  <si>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</si>
  <si>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</si>
  <si>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</si>
  <si>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</si>
  <si>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</si>
  <si>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</si>
  <si>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</si>
  <si>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</si>
  <si>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</si>
  <si>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</si>
  <si>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</si>
  <si>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</si>
  <si>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</si>
  <si>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</si>
  <si>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</si>
  <si>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</si>
  <si>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</si>
  <si>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</si>
  <si>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</si>
  <si>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</si>
  <si>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</si>
  <si>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</si>
  <si>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</si>
  <si>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</si>
  <si>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</si>
  <si>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</si>
  <si>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</si>
  <si>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</si>
  <si>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</si>
  <si>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</si>
  <si>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</si>
  <si>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</si>
  <si>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</si>
  <si>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</si>
  <si>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</si>
  <si>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</si>
  <si>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</si>
  <si>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</si>
  <si>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</si>
  <si>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</si>
  <si>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</si>
  <si>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</si>
  <si>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</si>
  <si>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</si>
  <si>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</si>
  <si>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</si>
  <si>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</si>
  <si>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</si>
  <si>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</si>
  <si>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</si>
  <si>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</si>
  <si>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</si>
  <si>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</si>
  <si>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</si>
  <si>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</si>
  <si>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</si>
  <si>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</si>
  <si>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</si>
  <si>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</si>
  <si>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</si>
  <si>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</si>
  <si>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</si>
  <si>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</si>
  <si>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</si>
  <si>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</si>
  <si>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</si>
  <si>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</si>
  <si>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</si>
  <si>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</si>
  <si>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</si>
  <si>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</si>
  <si>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</si>
  <si>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</si>
  <si>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</si>
  <si>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</si>
  <si>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</si>
  <si>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</si>
  <si>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</si>
  <si>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</si>
  <si>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</si>
  <si>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</si>
  <si>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</si>
  <si>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</si>
  <si>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</si>
  <si>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</si>
  <si>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</si>
  <si>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</si>
  <si>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</si>
  <si>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</si>
  <si>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</si>
  <si>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</si>
  <si>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</si>
  <si>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</si>
  <si>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</si>
  <si>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</si>
  <si>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</si>
  <si>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</si>
  <si>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</si>
  <si>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</si>
  <si>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</si>
  <si>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</si>
  <si>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</si>
  <si>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</si>
  <si>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</si>
  <si>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</si>
  <si>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</si>
  <si>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</si>
  <si>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</si>
  <si>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</si>
  <si>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</si>
  <si>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</si>
  <si>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</si>
  <si>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</si>
  <si>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</si>
  <si>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</si>
  <si>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</si>
  <si>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</si>
  <si>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</si>
  <si>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</si>
  <si>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</si>
  <si>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</si>
  <si>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</si>
  <si>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</si>
  <si>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</si>
  <si>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</si>
  <si>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</si>
  <si>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</si>
  <si>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</si>
  <si>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</si>
  <si>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</si>
  <si>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</si>
  <si>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</si>
  <si>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</si>
  <si>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</si>
  <si>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</si>
  <si>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</si>
  <si>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</si>
  <si>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</si>
  <si>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</si>
  <si>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</si>
  <si>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</si>
  <si>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</si>
  <si>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</si>
  <si>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</si>
  <si>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</si>
  <si>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</si>
  <si>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</si>
  <si>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</si>
  <si>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</si>
  <si>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</si>
  <si>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</si>
  <si>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</si>
  <si>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</si>
  <si>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</si>
  <si>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</si>
  <si>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</si>
  <si>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</si>
  <si>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</si>
  <si>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</si>
  <si>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</si>
  <si>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</si>
  <si>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</si>
  <si>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</si>
  <si>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</si>
  <si>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</si>
  <si>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</si>
  <si>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</si>
  <si>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</si>
  <si>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</si>
  <si>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</si>
  <si>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</si>
  <si>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</si>
  <si>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</si>
  <si>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</si>
  <si>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</si>
  <si>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</si>
  <si>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</si>
  <si>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</si>
  <si>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</si>
  <si>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</si>
  <si>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</si>
  <si>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</si>
  <si>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</si>
  <si>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</si>
  <si>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</si>
  <si>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</si>
  <si>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</si>
  <si>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</si>
  <si>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</si>
  <si>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</si>
  <si>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</si>
  <si>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</si>
  <si>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</si>
  <si>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</si>
  <si>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</si>
  <si>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</si>
  <si>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</si>
  <si>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</si>
  <si>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</si>
  <si>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</si>
  <si>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</si>
  <si>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</si>
  <si>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</si>
  <si>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</si>
  <si>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</si>
  <si>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</si>
  <si>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</si>
  <si>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</si>
  <si>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</si>
  <si>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</si>
  <si>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</si>
  <si>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</si>
  <si>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</si>
  <si>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</si>
  <si>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</si>
  <si>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</si>
  <si>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</si>
  <si>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</si>
  <si>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</si>
  <si>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</si>
  <si>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</si>
  <si>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</si>
  <si>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</si>
  <si>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</si>
  <si>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</si>
  <si>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</si>
  <si>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</si>
  <si>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</si>
  <si>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</si>
  <si>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</si>
  <si>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</si>
  <si>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</si>
  <si>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</si>
  <si>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</si>
  <si>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</si>
  <si>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</si>
  <si>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</si>
  <si>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</si>
  <si>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</si>
  <si>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</si>
  <si>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</si>
  <si>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</si>
  <si>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</si>
  <si>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</si>
  <si>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</si>
  <si>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</si>
  <si>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</si>
  <si>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</si>
  <si>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</si>
  <si>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</si>
  <si>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</si>
  <si>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</si>
  <si>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</si>
  <si>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</si>
  <si>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</si>
  <si>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</si>
  <si>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</si>
  <si>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</si>
  <si>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</si>
  <si>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</si>
  <si>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</si>
  <si>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</si>
  <si>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</si>
  <si>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</si>
  <si>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</si>
  <si>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</si>
  <si>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</si>
  <si>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</si>
  <si>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</si>
  <si>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</si>
  <si>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</si>
  <si>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</si>
  <si>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</si>
  <si>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</si>
  <si>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</si>
  <si>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</si>
  <si>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</si>
  <si>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</si>
  <si>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</si>
  <si>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</si>
  <si>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</si>
  <si>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</si>
  <si>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</si>
  <si>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</si>
  <si>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</si>
  <si>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</si>
  <si>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</si>
  <si>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</si>
  <si>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</si>
  <si>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</si>
  <si>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</si>
  <si>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</si>
  <si>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</si>
  <si>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</si>
  <si>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</si>
  <si>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</si>
  <si>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</si>
  <si>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</si>
  <si>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</si>
  <si>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</si>
  <si>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</si>
  <si>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</si>
  <si>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</si>
  <si>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</si>
  <si>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</si>
  <si>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</si>
  <si>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</si>
  <si>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</si>
  <si>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</si>
  <si>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</si>
  <si>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</si>
  <si>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</si>
  <si>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</si>
  <si>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</si>
  <si>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</si>
  <si>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</si>
  <si>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</si>
  <si>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</si>
  <si>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</si>
  <si>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</si>
  <si>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</si>
  <si>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</si>
  <si>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</si>
  <si>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</si>
  <si>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</si>
  <si>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</si>
  <si>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</si>
  <si>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</si>
  <si>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</si>
  <si>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</si>
  <si>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</si>
  <si>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</si>
  <si>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</si>
  <si>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</si>
  <si>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</si>
  <si>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</si>
  <si>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</si>
  <si>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</si>
  <si>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</si>
  <si>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</si>
  <si>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</si>
  <si>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</si>
  <si>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</si>
  <si>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</si>
  <si>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</si>
  <si>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</si>
  <si>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</si>
  <si>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</si>
  <si>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</si>
  <si>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</si>
  <si>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</si>
  <si>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</si>
  <si>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</si>
  <si>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</si>
  <si>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</si>
  <si>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</si>
  <si>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</si>
  <si>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</si>
  <si>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</si>
  <si>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</si>
  <si>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</si>
  <si>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</si>
  <si>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</si>
  <si>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</si>
  <si>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</si>
  <si>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</si>
  <si>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</si>
  <si>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</si>
  <si>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</si>
  <si>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</si>
  <si>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</si>
  <si>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</si>
  <si>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</si>
  <si>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</si>
  <si>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</si>
  <si>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</si>
  <si>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</si>
  <si>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</si>
  <si>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</si>
  <si>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</si>
  <si>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</si>
  <si>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</si>
  <si>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</si>
  <si>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</si>
  <si>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</si>
  <si>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</si>
  <si>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</si>
  <si>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</si>
  <si>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</si>
  <si>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</si>
  <si>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</si>
  <si>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</si>
  <si>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</si>
  <si>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</si>
  <si>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</si>
  <si>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</si>
  <si>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</si>
  <si>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</si>
  <si>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</si>
  <si>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</si>
  <si>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</si>
  <si>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</si>
  <si>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</si>
  <si>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</si>
  <si>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</si>
  <si>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</si>
  <si>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</si>
  <si>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</si>
  <si>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</si>
  <si>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</si>
  <si>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</si>
  <si>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</si>
  <si>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</si>
  <si>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</si>
  <si>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</si>
  <si>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</si>
  <si>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</si>
  <si>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</si>
  <si>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</si>
  <si>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</si>
  <si>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</si>
  <si>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</si>
  <si>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</si>
  <si>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</si>
  <si>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</si>
  <si>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</si>
  <si>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</si>
  <si>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</si>
  <si>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</si>
  <si>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</si>
  <si>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</si>
  <si>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</si>
  <si>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</si>
  <si>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</si>
  <si>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</si>
  <si>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</si>
  <si>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</si>
  <si>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</si>
  <si>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</si>
  <si>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</si>
  <si>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</si>
  <si>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</si>
  <si>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</si>
  <si>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</si>
  <si>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</si>
  <si>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</si>
  <si>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</si>
  <si>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</si>
  <si>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</si>
  <si>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</si>
  <si>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</si>
  <si>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</si>
  <si>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</si>
  <si>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</si>
  <si>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</si>
  <si>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</si>
  <si>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</si>
  <si>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</si>
  <si>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</si>
  <si>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</si>
  <si>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</si>
  <si>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</si>
  <si>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</si>
  <si>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</si>
  <si>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</si>
  <si>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</si>
  <si>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</si>
  <si>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</si>
  <si>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</si>
  <si>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</si>
  <si>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</si>
  <si>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</si>
  <si>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</si>
  <si>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</si>
  <si>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</si>
  <si>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</si>
  <si>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</si>
  <si>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</si>
  <si>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</si>
  <si>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</si>
  <si>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</si>
  <si>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</si>
  <si>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</si>
  <si>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</si>
  <si>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</si>
  <si>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</si>
  <si>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</si>
  <si>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</si>
  <si>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</si>
  <si>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</si>
  <si>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</si>
  <si>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</si>
  <si>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</si>
  <si>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</si>
  <si>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</si>
  <si>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</si>
  <si>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</si>
  <si>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</si>
  <si>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</si>
  <si>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</si>
  <si>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</si>
  <si>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</si>
  <si>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</si>
  <si>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</si>
  <si>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</si>
  <si>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</si>
  <si>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</si>
  <si>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</si>
  <si>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</si>
  <si>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</si>
  <si>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</si>
  <si>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</si>
  <si>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</si>
  <si>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</si>
  <si>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</si>
  <si>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</si>
  <si>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</si>
  <si>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</si>
  <si>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</si>
  <si>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</si>
  <si>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</si>
  <si>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</si>
  <si>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</si>
  <si>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</si>
  <si>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</si>
  <si>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</si>
  <si>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</si>
  <si>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</si>
  <si>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</si>
  <si>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</si>
  <si>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</si>
  <si>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</si>
  <si>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</si>
  <si>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</si>
  <si>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</si>
  <si>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</si>
  <si>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</si>
  <si>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</si>
  <si>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</si>
  <si>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</si>
  <si>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</si>
  <si>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</si>
  <si>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</si>
  <si>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</si>
  <si>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</si>
  <si>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</si>
  <si>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</si>
  <si>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</si>
  <si>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</si>
  <si>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</si>
  <si>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</si>
  <si>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</si>
  <si>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</si>
  <si>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</si>
  <si>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</si>
  <si>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</si>
  <si>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</si>
  <si>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</si>
  <si>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</si>
  <si>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</si>
  <si>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</si>
  <si>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</si>
  <si>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</si>
  <si>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</si>
  <si>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</si>
  <si>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</si>
  <si>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</si>
  <si>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</si>
  <si>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</si>
  <si>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</si>
  <si>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</si>
  <si>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</si>
  <si>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</si>
  <si>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</si>
  <si>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</si>
  <si>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</si>
  <si>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</si>
  <si>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</si>
  <si>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</si>
  <si>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</si>
  <si>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</si>
  <si>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</si>
  <si>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</si>
  <si>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</si>
  <si>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</si>
  <si>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</si>
  <si>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</si>
  <si>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</si>
  <si>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</si>
  <si>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</si>
  <si>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</si>
  <si>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</si>
  <si>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</si>
  <si>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</si>
  <si>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</si>
  <si>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</si>
  <si>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</si>
  <si>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</si>
  <si>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</si>
  <si>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</si>
  <si>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</si>
  <si>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</si>
  <si>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</si>
  <si>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</si>
  <si>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</si>
  <si>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</si>
  <si>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</si>
  <si>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</si>
  <si>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</si>
  <si>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</si>
  <si>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</si>
  <si>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</si>
  <si>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</si>
  <si>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</si>
  <si>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</si>
  <si>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</si>
  <si>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</si>
  <si>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</si>
  <si>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</si>
  <si>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</si>
  <si>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</si>
  <si>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</si>
  <si>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</si>
  <si>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</si>
  <si>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</si>
  <si>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</si>
  <si>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</si>
  <si>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</si>
  <si>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</si>
  <si>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</si>
  <si>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</si>
  <si>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</si>
  <si>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</si>
  <si>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</si>
  <si>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</si>
  <si>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</si>
  <si>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</si>
  <si>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</si>
  <si>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</si>
  <si>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</si>
  <si>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</si>
  <si>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</si>
  <si>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</si>
  <si>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</si>
  <si>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</si>
  <si>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</si>
  <si>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</si>
  <si>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</si>
  <si>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</si>
  <si>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</si>
  <si>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</si>
  <si>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</si>
  <si>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</si>
  <si>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</si>
  <si>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</si>
  <si>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</si>
  <si>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</si>
  <si>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</si>
  <si>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</si>
  <si>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</si>
  <si>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</si>
  <si>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</si>
  <si>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</si>
  <si>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</si>
  <si>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</si>
  <si>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</si>
  <si>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</si>
  <si>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</si>
  <si>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</si>
  <si>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</si>
  <si>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</si>
  <si>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</si>
  <si>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</si>
  <si>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</si>
  <si>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</si>
  <si>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</si>
  <si>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</si>
  <si>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</si>
  <si>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</si>
  <si>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</si>
  <si>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</si>
  <si>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</si>
  <si>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</si>
  <si>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</si>
  <si>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</si>
  <si>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</si>
  <si>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</si>
  <si>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</si>
  <si>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</si>
  <si>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</si>
  <si>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</si>
  <si>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</si>
  <si>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</si>
  <si>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</si>
  <si>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</si>
  <si>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</si>
  <si>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</si>
  <si>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</si>
  <si>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</si>
  <si>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</si>
  <si>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</si>
  <si>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</si>
  <si>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</si>
  <si>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</si>
  <si>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</si>
  <si>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</si>
  <si>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</si>
  <si>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</si>
  <si>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</si>
  <si>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</si>
  <si>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</si>
  <si>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</si>
  <si>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</si>
  <si>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</si>
  <si>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</si>
  <si>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</si>
  <si>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</si>
  <si>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</si>
  <si>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</si>
  <si>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</si>
  <si>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</si>
  <si>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</si>
  <si>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</si>
  <si>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</si>
  <si>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</si>
  <si>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</si>
  <si>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</si>
  <si>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</si>
  <si>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</si>
  <si>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</si>
  <si>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</si>
  <si>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</si>
  <si>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</si>
  <si>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</si>
  <si>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</si>
  <si>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</si>
  <si>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</si>
  <si>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</si>
  <si>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</si>
  <si>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</si>
  <si>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</si>
  <si>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</si>
  <si>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</si>
  <si>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</si>
  <si>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</si>
  <si>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</si>
  <si>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</si>
  <si>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</si>
  <si>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</si>
  <si>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</si>
  <si>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</si>
  <si>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</si>
  <si>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</si>
  <si>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</si>
  <si>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</si>
  <si>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</si>
  <si>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</si>
  <si>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</si>
  <si>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</si>
  <si>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</si>
  <si>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</si>
  <si>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</si>
  <si>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</si>
  <si>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</si>
  <si>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</si>
  <si>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</si>
  <si>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</si>
  <si>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</si>
  <si>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</si>
  <si>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</si>
  <si>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</si>
  <si>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</si>
  <si>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</si>
  <si>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</si>
  <si>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</si>
  <si>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</si>
  <si>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</si>
  <si>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</si>
  <si>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</si>
  <si>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</si>
  <si>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</si>
  <si>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</si>
  <si>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</si>
  <si>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</si>
  <si>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</si>
  <si>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</si>
  <si>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</si>
  <si>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</si>
  <si>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</si>
  <si>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</si>
  <si>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</si>
  <si>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</si>
  <si>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</si>
  <si>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</si>
  <si>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</si>
  <si>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</si>
  <si>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</si>
  <si>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</si>
  <si>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</si>
  <si>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</si>
  <si>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</si>
  <si>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</si>
  <si>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</si>
  <si>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</si>
  <si>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</si>
  <si>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</si>
  <si>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</si>
  <si>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</si>
  <si>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</si>
  <si>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</si>
  <si>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</si>
  <si>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</si>
  <si>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</si>
  <si>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</si>
  <si>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</si>
  <si>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</si>
  <si>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</si>
  <si>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</si>
  <si>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</si>
  <si>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</si>
  <si>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</si>
  <si>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</si>
  <si>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</si>
  <si>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</si>
  <si>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</si>
  <si>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</si>
  <si>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</si>
  <si>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</si>
  <si>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</si>
  <si>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</si>
  <si>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</si>
  <si>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</si>
  <si>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</si>
  <si>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</si>
  <si>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</si>
  <si>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</si>
  <si>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</si>
  <si>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</si>
  <si>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</si>
  <si>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</si>
  <si>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</si>
  <si>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</si>
  <si>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</si>
  <si>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</si>
  <si>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</si>
  <si>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</si>
  <si>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</si>
  <si>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</si>
  <si>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</si>
  <si>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</si>
  <si>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</si>
  <si>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</si>
  <si>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</si>
  <si>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</si>
  <si>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</si>
  <si>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</si>
  <si>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</si>
  <si>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</si>
  <si>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</si>
  <si>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</si>
  <si>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</si>
  <si>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</si>
  <si>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</si>
  <si>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</si>
  <si>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</si>
  <si>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</si>
  <si>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</si>
  <si>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</si>
  <si>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</si>
  <si>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</si>
  <si>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</si>
  <si>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</si>
  <si>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</si>
  <si>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</si>
  <si>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</si>
  <si>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</si>
  <si>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</si>
  <si>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</si>
  <si>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</si>
  <si>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</si>
  <si>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</si>
  <si>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</si>
  <si>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</si>
  <si>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</si>
  <si>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</si>
  <si>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</si>
  <si>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</si>
  <si>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</si>
  <si>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</si>
  <si>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</si>
  <si>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</si>
  <si>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</si>
  <si>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</si>
  <si>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</si>
  <si>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</si>
  <si>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</si>
  <si>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</si>
  <si>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</si>
  <si>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</si>
  <si>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</si>
  <si>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</si>
  <si>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</si>
  <si>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</si>
  <si>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</si>
  <si>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</si>
  <si>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</si>
  <si>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</si>
  <si>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</si>
  <si>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</si>
  <si>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</si>
  <si>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</si>
  <si>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</si>
  <si>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</si>
  <si>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</si>
  <si>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</si>
  <si>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</si>
  <si>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</si>
  <si>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</si>
  <si>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</si>
  <si>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</si>
  <si>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</si>
  <si>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</si>
  <si>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</si>
  <si>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</si>
  <si>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</si>
  <si>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</si>
  <si>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</si>
  <si>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</si>
  <si>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</si>
  <si>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</si>
  <si>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</si>
  <si>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</si>
  <si>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</si>
  <si>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</si>
  <si>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</si>
  <si>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</si>
  <si>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</si>
  <si>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</si>
  <si>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</si>
  <si>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</si>
  <si>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</si>
  <si>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</si>
  <si>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</si>
  <si>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</si>
  <si>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</si>
  <si>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</si>
  <si>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</si>
  <si>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</si>
  <si>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</si>
  <si>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</si>
  <si>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</si>
  <si>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</si>
  <si>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</si>
  <si>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</si>
  <si>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</si>
  <si>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</si>
  <si>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</si>
  <si>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</si>
  <si>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</si>
  <si>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</si>
  <si>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</si>
  <si>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</si>
  <si>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</si>
  <si>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</si>
  <si>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</si>
  <si>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</si>
  <si>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</si>
  <si>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</si>
  <si>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</si>
  <si>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</si>
  <si>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</si>
  <si>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</si>
  <si>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</si>
  <si>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</si>
  <si>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</si>
  <si>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</si>
  <si>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</si>
  <si>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</si>
  <si>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</si>
  <si>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</si>
  <si>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</si>
  <si>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</si>
  <si>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</si>
  <si>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</si>
  <si>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</si>
  <si>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</si>
  <si>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</si>
  <si>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</si>
  <si>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</si>
  <si>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</si>
  <si>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</si>
  <si>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</si>
  <si>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</si>
  <si>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</si>
  <si>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</si>
  <si>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</si>
  <si>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</si>
  <si>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</si>
  <si>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</si>
  <si>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</si>
  <si>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</si>
  <si>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</si>
  <si>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</si>
  <si>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</si>
  <si>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</si>
  <si>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</si>
  <si>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</si>
  <si>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</si>
  <si>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</si>
  <si>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</si>
  <si>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</si>
  <si>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</si>
  <si>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</si>
  <si>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</si>
  <si>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</si>
  <si>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</si>
  <si>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</si>
  <si>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</si>
  <si>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</si>
  <si>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</si>
  <si>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</si>
  <si>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</si>
  <si>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</si>
  <si>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</si>
  <si>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</si>
  <si>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</si>
  <si>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</si>
  <si>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</si>
  <si>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</si>
  <si>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</si>
  <si>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</si>
  <si>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</si>
  <si>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</si>
  <si>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</si>
  <si>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</si>
  <si>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</si>
  <si>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</si>
  <si>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</si>
  <si>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</si>
  <si>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</si>
  <si>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</si>
  <si>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</si>
  <si>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</si>
  <si>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</si>
  <si>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</si>
  <si>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</si>
  <si>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</si>
  <si>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</si>
  <si>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</si>
  <si>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</si>
  <si>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</si>
  <si>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</si>
  <si>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</si>
  <si>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</si>
  <si>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</si>
  <si>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</si>
  <si>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</si>
  <si>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</si>
  <si>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</si>
  <si>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</si>
  <si>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</si>
  <si>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</si>
  <si>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</si>
  <si>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</si>
  <si>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</si>
  <si>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</si>
  <si>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</si>
  <si>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</si>
  <si>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</si>
  <si>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</si>
  <si>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</si>
  <si>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</si>
  <si>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</si>
  <si>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</si>
  <si>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</si>
  <si>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</si>
  <si>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</si>
  <si>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</si>
  <si>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</si>
  <si>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</si>
  <si>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</si>
  <si>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</si>
  <si>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</si>
  <si>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</si>
  <si>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</si>
  <si>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</si>
  <si>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</si>
  <si>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</si>
  <si>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</si>
  <si>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</si>
  <si>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</si>
  <si>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</si>
  <si>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</si>
  <si>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</si>
  <si>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</si>
  <si>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</si>
  <si>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</si>
  <si>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</si>
  <si>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</si>
  <si>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</si>
  <si>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</si>
  <si>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</si>
  <si>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</si>
  <si>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</si>
  <si>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</si>
  <si>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</si>
  <si>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</si>
  <si>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</si>
  <si>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</si>
  <si>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</si>
  <si>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</si>
  <si>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</si>
  <si>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</si>
  <si>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</si>
  <si>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</si>
  <si>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</si>
  <si>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</si>
  <si>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</si>
  <si>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</si>
  <si>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</si>
  <si>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</si>
  <si>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</si>
  <si>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</si>
  <si>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</si>
  <si>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</si>
  <si>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</si>
  <si>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</si>
  <si>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</si>
  <si>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</si>
  <si>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</si>
  <si>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</si>
  <si>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</si>
  <si>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</si>
  <si>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</si>
  <si>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</si>
  <si>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</si>
  <si>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</si>
  <si>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</si>
  <si>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</si>
  <si>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</si>
  <si>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</si>
  <si>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</si>
  <si>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</si>
  <si>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</si>
  <si>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</si>
  <si>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</si>
  <si>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</si>
  <si>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</si>
  <si>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</si>
  <si>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</si>
  <si>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</si>
  <si>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</si>
  <si>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</si>
  <si>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</si>
  <si>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</si>
  <si>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</si>
  <si>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</si>
  <si>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</si>
  <si>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</si>
  <si>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</si>
  <si>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</si>
  <si>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</si>
  <si>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</si>
  <si>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</si>
  <si>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</si>
  <si>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</si>
  <si>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</si>
  <si>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</si>
  <si>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</si>
  <si>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</si>
  <si>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</si>
  <si>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</si>
  <si>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</si>
  <si>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</si>
  <si>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</si>
  <si>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</si>
  <si>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</si>
  <si>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</si>
  <si>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</si>
  <si>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</si>
  <si>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</si>
  <si>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</si>
  <si>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</si>
  <si>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</si>
  <si>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</si>
  <si>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</si>
  <si>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</si>
  <si>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</si>
  <si>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</si>
  <si>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</si>
  <si>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</si>
  <si>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</si>
  <si>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</si>
  <si>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</si>
  <si>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</si>
  <si>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</si>
  <si>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</si>
  <si>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</si>
  <si>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</si>
  <si>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</si>
  <si>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</si>
  <si>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</si>
  <si>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</si>
  <si>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</si>
  <si>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</si>
  <si>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</si>
  <si>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</si>
  <si>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</si>
  <si>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</si>
  <si>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</si>
  <si>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</si>
  <si>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</si>
  <si>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</si>
  <si>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</si>
  <si>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</si>
  <si>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</si>
  <si>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</si>
  <si>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</si>
  <si>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</si>
  <si>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</si>
  <si>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</si>
  <si>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</si>
  <si>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</si>
  <si>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</si>
  <si>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</si>
  <si>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</si>
  <si>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</si>
  <si>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</si>
  <si>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</si>
  <si>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</si>
  <si>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</si>
  <si>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</si>
  <si>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</si>
  <si>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</si>
  <si>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</si>
  <si>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</si>
  <si>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</si>
  <si>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</si>
  <si>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</si>
  <si>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</si>
  <si>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</si>
  <si>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</si>
  <si>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</si>
  <si>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</si>
  <si>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</si>
  <si>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</si>
  <si>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</si>
  <si>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</si>
  <si>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</si>
  <si>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</si>
  <si>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</si>
  <si>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</si>
  <si>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</si>
  <si>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</si>
  <si>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</si>
  <si>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</si>
  <si>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</si>
  <si>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</si>
  <si>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</si>
  <si>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</si>
  <si>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</si>
  <si>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</si>
  <si>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</si>
  <si>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</si>
  <si>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</si>
  <si>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</si>
  <si>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</si>
  <si>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</si>
  <si>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</si>
  <si>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</si>
  <si>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</si>
  <si>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</si>
  <si>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</si>
  <si>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</si>
  <si>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</si>
  <si>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</si>
  <si>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</si>
  <si>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</si>
  <si>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</si>
  <si>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</si>
  <si>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</si>
  <si>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</si>
  <si>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</si>
  <si>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</si>
  <si>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</si>
  <si>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</si>
  <si>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</si>
  <si>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</si>
  <si>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</si>
  <si>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</si>
  <si>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</si>
  <si>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</si>
  <si>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</si>
  <si>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</si>
  <si>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</si>
  <si>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</si>
  <si>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</si>
  <si>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</si>
  <si>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</si>
  <si>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</si>
  <si>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</si>
  <si>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</si>
  <si>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</si>
  <si>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</si>
  <si>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</si>
  <si>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</si>
  <si>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</si>
  <si>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</si>
  <si>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</si>
  <si>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</si>
  <si>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</si>
  <si>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</si>
  <si>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</si>
  <si>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</si>
  <si>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</si>
  <si>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</si>
  <si>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</si>
  <si>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</si>
  <si>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</si>
  <si>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</si>
  <si>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</si>
  <si>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</si>
  <si>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</si>
  <si>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</si>
  <si>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</si>
  <si>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</si>
  <si>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</si>
  <si>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</si>
  <si>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</si>
  <si>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</si>
  <si>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</si>
  <si>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</si>
  <si>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</si>
  <si>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</si>
  <si>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</si>
  <si>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</si>
  <si>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</si>
  <si>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</si>
  <si>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</si>
  <si>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</si>
  <si>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</si>
  <si>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</si>
  <si>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</si>
  <si>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</si>
  <si>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</si>
  <si>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</si>
  <si>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</si>
  <si>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</si>
  <si>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</si>
  <si>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</si>
  <si>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</si>
  <si>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</si>
  <si>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</si>
  <si>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</si>
  <si>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</si>
  <si>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</si>
  <si>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</si>
  <si>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</si>
  <si>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</si>
  <si>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</si>
  <si>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</si>
  <si>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</si>
  <si>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</si>
  <si>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</si>
  <si>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</si>
  <si>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</si>
  <si>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</si>
  <si>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</si>
  <si>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</si>
  <si>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</si>
  <si>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</si>
  <si>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</si>
  <si>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</si>
  <si>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</si>
  <si>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</si>
  <si>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</si>
  <si>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</si>
  <si>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</si>
  <si>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</si>
  <si>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</si>
  <si>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</si>
  <si>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</si>
  <si>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</si>
  <si>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</si>
  <si>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</si>
  <si>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</si>
  <si>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</si>
  <si>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</si>
  <si>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</si>
  <si>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</si>
  <si>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</si>
  <si>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</si>
  <si>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</si>
  <si>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</si>
  <si>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</si>
  <si>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</si>
  <si>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</si>
  <si>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</si>
  <si>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</si>
  <si>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</si>
  <si>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</si>
  <si>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</si>
  <si>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</si>
  <si>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</si>
  <si>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</si>
  <si>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</si>
  <si>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</si>
  <si>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</si>
  <si>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</si>
  <si>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</si>
  <si>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</si>
  <si>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</si>
  <si>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</si>
  <si>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</si>
  <si>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</si>
  <si>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</si>
  <si>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</si>
  <si>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</si>
  <si>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</si>
  <si>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</si>
  <si>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</si>
  <si>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</si>
  <si>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</si>
  <si>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</si>
  <si>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</si>
  <si>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</si>
  <si>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</si>
  <si>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</si>
  <si>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</si>
  <si>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</si>
  <si>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</si>
  <si>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</si>
  <si>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</si>
  <si>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</si>
  <si>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</si>
  <si>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</si>
  <si>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</si>
  <si>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</si>
  <si>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</si>
  <si>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</si>
  <si>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</si>
  <si>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</si>
  <si>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</si>
  <si>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</si>
  <si>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</si>
  <si>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</si>
  <si>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</si>
  <si>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</si>
  <si>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</si>
  <si>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</si>
  <si>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</si>
  <si>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</si>
  <si>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</si>
  <si>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</si>
  <si>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</si>
  <si>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</si>
  <si>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</si>
  <si>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</si>
  <si>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</si>
  <si>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</si>
  <si>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</si>
  <si>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</si>
  <si>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</si>
  <si>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</si>
  <si>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</si>
  <si>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</si>
  <si>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</si>
  <si>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</si>
  <si>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</si>
  <si>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</si>
  <si>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</si>
  <si>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</si>
  <si>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</si>
  <si>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</si>
  <si>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</si>
  <si>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</si>
  <si>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</si>
  <si>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</si>
  <si>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</si>
  <si>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</si>
  <si>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</si>
  <si>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</si>
  <si>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</si>
  <si>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</si>
  <si>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</si>
  <si>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</si>
  <si>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</si>
  <si>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</si>
  <si>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</si>
  <si>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</si>
  <si>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</si>
  <si>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</si>
  <si>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</si>
  <si>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</si>
  <si>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</si>
  <si>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</si>
  <si>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</si>
  <si>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</si>
  <si>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</si>
  <si>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</si>
  <si>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</si>
  <si>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</si>
  <si>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</si>
  <si>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</si>
  <si>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</si>
  <si>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</si>
  <si>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</si>
  <si>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</si>
  <si>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</si>
  <si>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</si>
  <si>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</si>
  <si>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</si>
  <si>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</si>
  <si>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</si>
  <si>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</si>
  <si>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</si>
  <si>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</si>
  <si>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</si>
  <si>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</si>
  <si>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</si>
  <si>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</si>
  <si>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</si>
  <si>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</si>
  <si>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</si>
  <si>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</si>
  <si>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</si>
  <si>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</si>
  <si>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</si>
  <si>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</si>
  <si>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</si>
  <si>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</si>
  <si>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</si>
  <si>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</si>
  <si>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</si>
  <si>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</si>
  <si>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</si>
  <si>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</si>
  <si>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</si>
  <si>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</si>
  <si>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</si>
  <si>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</si>
  <si>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</si>
  <si>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</si>
  <si>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</si>
  <si>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</si>
  <si>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</si>
  <si>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</si>
  <si>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</si>
  <si>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</si>
  <si>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</si>
  <si>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</si>
  <si>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</si>
  <si>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</si>
  <si>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</si>
  <si>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</si>
  <si>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</si>
  <si>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</si>
  <si>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</si>
  <si>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</si>
  <si>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</si>
  <si>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</si>
  <si>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</si>
  <si>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</si>
  <si>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</si>
  <si>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</si>
  <si>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</si>
  <si>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</si>
  <si>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</si>
  <si>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</si>
  <si>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</si>
  <si>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</si>
  <si>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</si>
  <si>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</si>
  <si>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</si>
  <si>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</si>
  <si>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</si>
  <si>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</si>
  <si>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</si>
  <si>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</si>
  <si>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</si>
  <si>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</si>
  <si>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</si>
  <si>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</si>
  <si>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</si>
  <si>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</si>
  <si>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</si>
  <si>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</si>
  <si>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</si>
  <si>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</si>
  <si>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</si>
  <si>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</si>
  <si>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</si>
  <si>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</si>
  <si>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</si>
  <si>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</si>
  <si>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</si>
  <si>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</si>
  <si>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</si>
  <si>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</si>
  <si>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</si>
  <si>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</si>
  <si>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</si>
  <si>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</si>
  <si>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</si>
  <si>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</si>
  <si>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</si>
  <si>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</si>
  <si>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</si>
  <si>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</si>
  <si>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</si>
  <si>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</si>
  <si>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</si>
  <si>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</si>
  <si>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</si>
  <si>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</si>
  <si>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</si>
  <si>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</si>
  <si>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</si>
  <si>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</si>
  <si>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</si>
  <si>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</si>
  <si>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</si>
  <si>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</si>
  <si>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</si>
  <si>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</si>
  <si>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</si>
  <si>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</si>
  <si>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</si>
  <si>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</si>
  <si>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</si>
  <si>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</si>
  <si>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</si>
  <si>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</si>
  <si>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</si>
  <si>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</si>
  <si>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</si>
  <si>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</si>
  <si>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</si>
  <si>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</si>
  <si>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</si>
  <si>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</si>
  <si>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</si>
  <si>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</si>
  <si>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</si>
  <si>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</si>
  <si>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</si>
  <si>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</si>
  <si>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</si>
  <si>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</si>
  <si>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</si>
  <si>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</si>
  <si>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</si>
  <si>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</si>
  <si>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</si>
  <si>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</si>
  <si>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</si>
  <si>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</si>
  <si>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</si>
  <si>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</si>
  <si>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</si>
  <si>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</si>
  <si>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</si>
  <si>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</si>
  <si>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</si>
  <si>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</si>
  <si>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</si>
  <si>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</si>
  <si>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</si>
  <si>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</si>
  <si>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</si>
  <si>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</si>
  <si>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</si>
  <si>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</si>
  <si>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</si>
  <si>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</si>
  <si>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</si>
  <si>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</si>
  <si>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</si>
  <si>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</si>
  <si>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</si>
  <si>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</si>
  <si>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</si>
  <si>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</si>
  <si>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</si>
  <si>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</si>
  <si>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</si>
  <si>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</si>
  <si>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</si>
  <si>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</si>
  <si>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</si>
  <si>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</si>
  <si>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</si>
  <si>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</si>
  <si>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</si>
  <si>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</si>
  <si>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</si>
  <si>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</si>
  <si>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</si>
  <si>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</si>
  <si>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</si>
  <si>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</si>
  <si>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</si>
  <si>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</si>
  <si>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</si>
  <si>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</si>
  <si>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</si>
  <si>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</si>
  <si>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</si>
  <si>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</si>
  <si>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</si>
  <si>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</si>
  <si>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</si>
  <si>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</si>
  <si>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</si>
  <si>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</si>
  <si>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</si>
  <si>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</si>
  <si>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</si>
  <si>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</si>
  <si>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</si>
  <si>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</si>
  <si>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</si>
  <si>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</si>
  <si>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</si>
  <si>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</si>
  <si>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</si>
  <si>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</si>
  <si>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</si>
  <si>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</si>
  <si>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</si>
  <si>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</si>
  <si>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</si>
  <si>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</si>
  <si>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</si>
  <si>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</si>
  <si>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</si>
  <si>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</si>
  <si>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</si>
  <si>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</si>
  <si>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</si>
  <si>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</si>
  <si>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</si>
  <si>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</si>
  <si>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</si>
  <si>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</si>
  <si>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</si>
  <si>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</si>
  <si>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</si>
  <si>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</si>
  <si>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</si>
  <si>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</si>
  <si>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</si>
  <si>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</si>
  <si>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</si>
  <si>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</si>
  <si>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</si>
  <si>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</si>
  <si>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</si>
  <si>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</si>
  <si>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</si>
  <si>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</si>
  <si>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</si>
  <si>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</si>
  <si>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</si>
  <si>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</si>
  <si>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</si>
  <si>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</si>
  <si>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</si>
  <si>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</si>
  <si>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</si>
  <si>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</si>
  <si>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</si>
  <si>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</si>
  <si>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</si>
  <si>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</si>
  <si>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</si>
  <si>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</si>
  <si>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</si>
  <si>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</si>
  <si>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</si>
  <si>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</si>
  <si>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</si>
  <si>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</si>
  <si>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</si>
  <si>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</si>
  <si>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</si>
  <si>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</si>
  <si>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</si>
  <si>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</si>
  <si>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</si>
  <si>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</si>
  <si>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</si>
  <si>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</si>
  <si>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</si>
  <si>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</si>
  <si>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</si>
  <si>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</si>
  <si>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</si>
  <si>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</si>
  <si>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</si>
  <si>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</si>
  <si>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</si>
  <si>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</si>
  <si>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</si>
  <si>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</si>
  <si>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</si>
  <si>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</si>
  <si>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</si>
  <si>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</si>
  <si>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</si>
  <si>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</si>
  <si>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</si>
  <si>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</si>
  <si>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</si>
  <si>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</si>
  <si>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</si>
  <si>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</si>
  <si>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</si>
  <si>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</si>
  <si>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</si>
  <si>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</si>
  <si>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</si>
  <si>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</si>
  <si>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</si>
  <si>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</si>
  <si>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</si>
  <si>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</si>
  <si>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</si>
  <si>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</si>
  <si>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</si>
  <si>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</si>
  <si>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</si>
  <si>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</si>
  <si>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</si>
  <si>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</si>
  <si>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</si>
  <si>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</si>
  <si>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</si>
  <si>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</si>
  <si>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</si>
  <si>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</si>
  <si>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</si>
  <si>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</si>
  <si>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</si>
  <si>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</si>
  <si>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</si>
  <si>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</si>
  <si>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</si>
  <si>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</si>
  <si>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</si>
  <si>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</si>
  <si>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</si>
  <si>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</si>
  <si>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</si>
  <si>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</si>
  <si>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</si>
  <si>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</si>
  <si>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</si>
  <si>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</si>
  <si>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</si>
  <si>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</si>
  <si>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</si>
  <si>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</si>
  <si>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</si>
  <si>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</si>
  <si>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</si>
  <si>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</si>
  <si>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</si>
  <si>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</si>
  <si>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</si>
  <si>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</si>
  <si>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</si>
  <si>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</si>
  <si>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</si>
  <si>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</si>
  <si>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</si>
  <si>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</si>
  <si>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</si>
  <si>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</si>
  <si>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</si>
  <si>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</si>
  <si>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</si>
  <si>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</si>
  <si>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</si>
  <si>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</si>
  <si>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</si>
  <si>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</si>
  <si>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</si>
  <si>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</si>
  <si>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</si>
  <si>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</si>
  <si>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</si>
  <si>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</si>
  <si>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</si>
  <si>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</si>
  <si>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</si>
  <si>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</si>
  <si>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</si>
  <si>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</si>
  <si>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</si>
  <si>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</si>
  <si>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</si>
  <si>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</si>
  <si>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</si>
  <si>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</si>
  <si>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</si>
  <si>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</si>
  <si>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</si>
  <si>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</si>
  <si>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</si>
  <si>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</si>
  <si>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</si>
  <si>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</si>
  <si>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</si>
  <si>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</si>
  <si>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</si>
  <si>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</si>
  <si>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</si>
  <si>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</si>
  <si>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</si>
  <si>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</si>
  <si>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</si>
  <si>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</si>
  <si>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</si>
  <si>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</si>
  <si>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</si>
  <si>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</si>
  <si>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</si>
  <si>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</si>
  <si>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</si>
  <si>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</si>
  <si>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</si>
  <si>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</si>
  <si>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</si>
  <si>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</si>
  <si>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</si>
  <si>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</si>
  <si>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</si>
  <si>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</si>
  <si>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</si>
  <si>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</si>
  <si>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</si>
  <si>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</si>
  <si>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</si>
  <si>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</si>
  <si>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</si>
  <si>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</si>
  <si>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</si>
  <si>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</si>
  <si>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</si>
  <si>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</si>
  <si>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</si>
  <si>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</si>
  <si>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</si>
  <si>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</si>
  <si>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</si>
  <si>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</si>
  <si>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</si>
  <si>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</si>
  <si>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</si>
  <si>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</si>
  <si>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</si>
  <si>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</si>
  <si>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</si>
  <si>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</si>
  <si>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</si>
  <si>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</si>
  <si>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</si>
  <si>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</si>
  <si>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</si>
  <si>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</si>
  <si>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</si>
  <si>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</si>
  <si>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</si>
  <si>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</si>
  <si>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</si>
  <si>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</si>
  <si>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</si>
  <si>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</si>
  <si>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</si>
  <si>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</si>
  <si>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</si>
  <si>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</si>
  <si>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</si>
  <si>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</si>
  <si>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</si>
  <si>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</si>
  <si>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</si>
  <si>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</si>
  <si>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</si>
  <si>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</si>
  <si>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</si>
  <si>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</si>
  <si>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</si>
  <si>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</si>
  <si>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</si>
  <si>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</si>
  <si>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</si>
  <si>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</si>
  <si>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</si>
  <si>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</si>
  <si>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</si>
  <si>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</si>
  <si>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</si>
  <si>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</si>
  <si>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</si>
  <si>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</si>
  <si>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</si>
  <si>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</si>
  <si>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</si>
  <si>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</si>
  <si>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</si>
  <si>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</si>
  <si>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</si>
  <si>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</si>
  <si>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</si>
  <si>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</si>
  <si>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</si>
  <si>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</si>
  <si>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</si>
  <si>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</si>
  <si>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</si>
  <si>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</si>
  <si>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</si>
  <si>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</si>
  <si>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</si>
  <si>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</si>
  <si>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</si>
  <si>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</si>
  <si>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</si>
  <si>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</si>
  <si>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</si>
  <si>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</si>
  <si>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</si>
  <si>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</si>
  <si>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</si>
  <si>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</si>
  <si>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</si>
  <si>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</si>
  <si>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</si>
  <si>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</si>
  <si>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</si>
  <si>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</si>
  <si>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</si>
  <si>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</si>
  <si>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</si>
  <si>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</si>
  <si>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</si>
  <si>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</si>
  <si>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</si>
  <si>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</si>
  <si>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</si>
  <si>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</si>
  <si>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</si>
  <si>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</si>
  <si>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</si>
  <si>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</si>
  <si>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</si>
  <si>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</si>
  <si>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</si>
  <si>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</si>
  <si>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</si>
  <si>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</si>
  <si>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</si>
  <si>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</si>
  <si>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</si>
  <si>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</si>
  <si>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</si>
  <si>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</si>
  <si>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</si>
  <si>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</si>
  <si>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</si>
  <si>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</si>
  <si>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</si>
  <si>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</si>
  <si>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</si>
  <si>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</si>
  <si>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</si>
  <si>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</si>
  <si>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</si>
  <si>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</si>
  <si>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</si>
  <si>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</si>
  <si>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</si>
  <si>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</si>
  <si>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</si>
  <si>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</si>
  <si>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</si>
  <si>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</si>
  <si>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</si>
  <si>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</si>
  <si>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</si>
  <si>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</si>
  <si>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</si>
  <si>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</si>
  <si>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</si>
  <si>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</si>
  <si>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</si>
  <si>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</si>
  <si>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</si>
  <si>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</si>
  <si>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</si>
  <si>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</si>
  <si>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</si>
  <si>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</si>
  <si>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</si>
  <si>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</si>
  <si>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</si>
  <si>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</si>
  <si>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</si>
  <si>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</si>
  <si>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</si>
  <si>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</si>
  <si>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</si>
  <si>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</si>
  <si>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</si>
  <si>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</si>
  <si>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</si>
  <si>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</si>
  <si>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</si>
  <si>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</si>
  <si>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</si>
  <si>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</si>
  <si>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</si>
  <si>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</si>
  <si>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</si>
  <si>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</si>
  <si>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</si>
  <si>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</si>
  <si>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</si>
  <si>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</si>
  <si>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</si>
  <si>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</si>
  <si>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</si>
  <si>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</si>
  <si>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</si>
  <si>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</si>
  <si>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</si>
  <si>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</si>
  <si>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</si>
  <si>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</si>
  <si>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</si>
  <si>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</si>
  <si>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</si>
  <si>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</si>
  <si>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</si>
  <si>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</si>
  <si>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</si>
  <si>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</si>
  <si>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</si>
  <si>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</si>
  <si>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</si>
  <si>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</si>
  <si>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</si>
  <si>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</si>
  <si>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</si>
  <si>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</si>
  <si>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</si>
  <si>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</si>
  <si>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</si>
  <si>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</si>
  <si>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</si>
  <si>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</si>
  <si>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</si>
  <si>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</si>
  <si>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</si>
  <si>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</si>
  <si>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</si>
  <si>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</si>
  <si>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</si>
  <si>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</si>
  <si>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</si>
  <si>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</si>
  <si>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</si>
  <si>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</si>
  <si>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</si>
  <si>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</si>
  <si>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</si>
  <si>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</si>
  <si>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</si>
  <si>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</si>
  <si>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</si>
  <si>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</si>
  <si>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</si>
  <si>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</si>
  <si>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</si>
  <si>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</si>
  <si>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</si>
  <si>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</si>
  <si>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</si>
  <si>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</si>
  <si>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</si>
  <si>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</si>
  <si>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</si>
  <si>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</si>
  <si>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</si>
  <si>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</si>
  <si>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</si>
  <si>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</si>
  <si>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</si>
  <si>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</si>
  <si>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</si>
  <si>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</si>
  <si>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</si>
  <si>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</si>
  <si>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</si>
  <si>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</si>
  <si>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</si>
  <si>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</si>
  <si>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</si>
  <si>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</si>
  <si>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</si>
  <si>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</si>
  <si>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</si>
  <si>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</si>
  <si>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</si>
  <si>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</si>
  <si>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</si>
  <si>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</si>
  <si>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</si>
  <si>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</si>
  <si>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</si>
  <si>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</si>
  <si>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</si>
  <si>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</si>
  <si>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</si>
  <si>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</si>
  <si>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</si>
  <si>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</si>
  <si>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</si>
  <si>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</si>
  <si>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</si>
  <si>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</si>
  <si>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</si>
  <si>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</si>
  <si>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</si>
  <si>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</si>
  <si>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</si>
  <si>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</si>
  <si>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</si>
  <si>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</si>
  <si>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</si>
  <si>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</si>
  <si>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</si>
  <si>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</si>
  <si>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</si>
  <si>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</si>
  <si>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</si>
  <si>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</si>
  <si>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</si>
  <si>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</si>
  <si>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</si>
  <si>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</si>
  <si>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</si>
  <si>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</si>
  <si>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</si>
  <si>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</si>
  <si>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</si>
  <si>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</si>
  <si>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</si>
  <si>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</si>
  <si>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</si>
  <si>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</si>
  <si>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</si>
  <si>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</si>
  <si>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</si>
  <si>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</si>
  <si>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</si>
  <si>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</si>
  <si>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</si>
  <si>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</si>
  <si>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</si>
  <si>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</si>
  <si>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</si>
  <si>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</si>
  <si>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</si>
  <si>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</si>
  <si>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</si>
  <si>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</si>
  <si>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</si>
  <si>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</si>
  <si>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</si>
  <si>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</si>
  <si>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</si>
  <si>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</si>
  <si>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</si>
  <si>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</si>
  <si>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</si>
  <si>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</si>
  <si>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</si>
  <si>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</si>
  <si>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</si>
  <si>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</si>
  <si>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</si>
  <si>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</si>
  <si>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</si>
  <si>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</si>
  <si>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</si>
  <si>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</si>
  <si>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</si>
  <si>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</si>
  <si>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</si>
  <si>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</si>
  <si>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</si>
  <si>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</si>
  <si>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</si>
  <si>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</si>
  <si>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</si>
  <si>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</si>
  <si>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</si>
  <si>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</si>
  <si>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</si>
  <si>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</si>
  <si>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</si>
  <si>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</si>
  <si>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</si>
  <si>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</si>
  <si>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</si>
  <si>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</si>
  <si>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</si>
  <si>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</si>
  <si>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</si>
  <si>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</si>
  <si>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</si>
  <si>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</si>
  <si>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</si>
  <si>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</si>
  <si>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</si>
  <si>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</si>
  <si>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</si>
  <si>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</si>
  <si>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</si>
  <si>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</si>
  <si>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</si>
  <si>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</si>
  <si>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</si>
  <si>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</si>
  <si>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</si>
  <si>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</si>
  <si>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</si>
  <si>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</si>
  <si>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</si>
  <si>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</si>
  <si>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</si>
  <si>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</si>
  <si>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</si>
  <si>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</si>
  <si>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</si>
  <si>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</si>
  <si>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</si>
  <si>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</si>
  <si>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</si>
  <si>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</si>
  <si>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</si>
  <si>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</si>
  <si>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</si>
  <si>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</si>
  <si>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</si>
  <si>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</si>
  <si>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</si>
  <si>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</si>
  <si>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</si>
  <si>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</si>
  <si>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</si>
  <si>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</si>
  <si>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</si>
  <si>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</si>
  <si>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</si>
  <si>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</si>
  <si>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</si>
  <si>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</si>
  <si>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</si>
  <si>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</si>
  <si>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</si>
  <si>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</si>
  <si>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</si>
  <si>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</si>
  <si>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</si>
  <si>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</si>
  <si>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</si>
  <si>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</si>
  <si>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</si>
  <si>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</si>
  <si>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</si>
  <si>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</si>
  <si>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</si>
  <si>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</si>
  <si>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</si>
  <si>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</si>
  <si>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</si>
  <si>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</si>
  <si>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</si>
  <si>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</si>
  <si>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</si>
  <si>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</si>
  <si>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</si>
  <si>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</si>
  <si>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</si>
  <si>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</si>
  <si>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</si>
  <si>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</si>
  <si>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</si>
  <si>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</si>
  <si>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</si>
  <si>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</si>
  <si>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</si>
  <si>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</si>
  <si>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</si>
  <si>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</si>
  <si>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</si>
  <si>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</si>
  <si>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</si>
  <si>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</si>
  <si>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</si>
  <si>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</si>
  <si>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</si>
  <si>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</si>
  <si>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</si>
  <si>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</si>
  <si>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</si>
  <si>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</si>
  <si>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</si>
  <si>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</si>
  <si>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</si>
  <si>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</si>
  <si>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</si>
  <si>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</si>
  <si>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</si>
  <si>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</si>
  <si>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</si>
  <si>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</si>
  <si>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</si>
  <si>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</si>
  <si>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</si>
  <si>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</si>
  <si>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</si>
  <si>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</si>
  <si>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</si>
  <si>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</si>
  <si>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</si>
  <si>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</si>
  <si>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</si>
  <si>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</si>
  <si>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</si>
  <si>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</si>
  <si>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</si>
  <si>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</si>
  <si>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</si>
  <si>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</si>
  <si>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</si>
  <si>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</si>
  <si>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</si>
  <si>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</si>
  <si>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</si>
  <si>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</si>
  <si>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</si>
  <si>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</si>
  <si>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</si>
  <si>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</si>
  <si>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</si>
  <si>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</si>
  <si>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</si>
  <si>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</si>
  <si>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</si>
  <si>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</si>
  <si>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</si>
  <si>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</si>
  <si>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</si>
  <si>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</si>
  <si>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</si>
  <si>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</si>
  <si>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</si>
  <si>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</si>
  <si>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</si>
  <si>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</si>
  <si>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</si>
  <si>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</si>
  <si>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</si>
  <si>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</si>
  <si>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</si>
  <si>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</si>
  <si>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</si>
  <si>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</si>
  <si>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</si>
  <si>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</si>
  <si>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</si>
  <si>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</si>
  <si>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</si>
  <si>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</si>
  <si>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</si>
  <si>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</si>
  <si>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</si>
  <si>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</si>
  <si>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</si>
  <si>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</si>
  <si>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</si>
  <si>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</si>
  <si>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</si>
  <si>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</si>
  <si>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</si>
  <si>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</si>
  <si>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</si>
  <si>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</si>
  <si>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</si>
  <si>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</si>
  <si>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</si>
  <si>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</si>
  <si>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</si>
  <si>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</si>
  <si>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</si>
  <si>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</si>
  <si>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</si>
  <si>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</si>
  <si>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</si>
  <si>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</si>
  <si>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</si>
  <si>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</si>
  <si>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</si>
  <si>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</si>
  <si>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</si>
  <si>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</si>
  <si>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</si>
  <si>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</si>
  <si>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</si>
  <si>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</si>
  <si>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</si>
  <si>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</si>
  <si>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</si>
  <si>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</si>
  <si>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</si>
  <si>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</si>
  <si>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</si>
  <si>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</si>
  <si>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</si>
  <si>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</si>
  <si>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</si>
  <si>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</si>
  <si>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</si>
  <si>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</si>
  <si>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</si>
  <si>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</si>
  <si>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</si>
  <si>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</si>
  <si>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</si>
  <si>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</si>
  <si>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</si>
  <si>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</si>
  <si>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</si>
  <si>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</si>
  <si>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</si>
  <si>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</si>
  <si>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</si>
  <si>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</si>
  <si>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</si>
  <si>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</si>
  <si>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</si>
  <si>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</si>
  <si>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</si>
  <si>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</si>
  <si>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</si>
  <si>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</si>
  <si>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</si>
  <si>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</si>
  <si>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</si>
  <si>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</si>
  <si>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</si>
  <si>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</si>
  <si>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</si>
  <si>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</si>
  <si>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</si>
  <si>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</si>
  <si>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</si>
  <si>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</si>
  <si>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</si>
  <si>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</si>
  <si>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</si>
  <si>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</si>
  <si>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</si>
  <si>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</si>
  <si>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</si>
  <si>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</si>
  <si>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</si>
  <si>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</si>
  <si>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</si>
  <si>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</si>
  <si>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</si>
  <si>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</si>
  <si>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</si>
  <si>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</si>
  <si>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</si>
  <si>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</si>
  <si>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</si>
  <si>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</si>
  <si>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</si>
  <si>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</si>
  <si>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</si>
  <si>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</si>
  <si>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</si>
  <si>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</si>
  <si>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</si>
  <si>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</si>
  <si>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</si>
  <si>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</si>
  <si>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</si>
  <si>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</si>
  <si>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</si>
  <si>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</si>
  <si>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</si>
  <si>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</si>
  <si>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</si>
  <si>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</si>
  <si>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</si>
  <si>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</si>
  <si>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</si>
  <si>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</si>
  <si>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</si>
  <si>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</si>
  <si>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</si>
  <si>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</si>
  <si>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</si>
  <si>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</si>
  <si>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</si>
  <si>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</si>
  <si>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</si>
  <si>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</si>
  <si>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</si>
  <si>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</si>
  <si>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</si>
  <si>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</si>
  <si>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</si>
  <si>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</si>
  <si>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</si>
  <si>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</si>
  <si>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</si>
  <si>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</si>
  <si>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</si>
  <si>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</si>
  <si>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</si>
  <si>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</si>
  <si>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</si>
  <si>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</si>
  <si>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</si>
  <si>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</si>
  <si>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</si>
  <si>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</si>
  <si>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</si>
  <si>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</si>
  <si>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</si>
  <si>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</si>
  <si>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</si>
  <si>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</si>
  <si>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</si>
  <si>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</si>
  <si>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</si>
  <si>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</si>
  <si>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</si>
  <si>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</si>
  <si>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</si>
  <si>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</si>
  <si>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</si>
  <si>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</si>
  <si>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</si>
  <si>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</si>
  <si>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</si>
  <si>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</si>
  <si>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</si>
  <si>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</si>
  <si>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</si>
  <si>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</si>
  <si>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</si>
  <si>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</si>
  <si>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</si>
  <si>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</si>
  <si>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</si>
  <si>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</si>
  <si>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</si>
  <si>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</si>
  <si>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</si>
  <si>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</si>
  <si>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</si>
  <si>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</si>
  <si>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</si>
  <si>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</si>
  <si>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</si>
  <si>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</si>
  <si>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</si>
  <si>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</si>
  <si>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</si>
  <si>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</si>
  <si>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</si>
  <si>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</si>
  <si>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</si>
  <si>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</si>
  <si>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</si>
  <si>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</si>
  <si>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</si>
  <si>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</si>
  <si>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</si>
  <si>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</si>
  <si>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</si>
  <si>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</si>
  <si>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</si>
  <si>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</si>
  <si>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</si>
  <si>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</si>
  <si>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</si>
  <si>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</si>
  <si>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</si>
  <si>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</si>
  <si>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</si>
  <si>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</si>
  <si>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</si>
  <si>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</si>
  <si>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</si>
  <si>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</si>
  <si>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</si>
  <si>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</si>
  <si>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</si>
  <si>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</si>
  <si>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</si>
  <si>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</si>
  <si>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</si>
  <si>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</si>
  <si>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</si>
  <si>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</si>
  <si>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</si>
  <si>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</si>
  <si>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</si>
  <si>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</si>
  <si>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</si>
  <si>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</si>
  <si>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</si>
  <si>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</si>
  <si>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</si>
  <si>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</si>
  <si>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</si>
  <si>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</si>
  <si>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</si>
  <si>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</si>
  <si>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</si>
  <si>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</si>
  <si>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</si>
  <si>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</si>
  <si>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</si>
  <si>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</si>
  <si>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</si>
  <si>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</si>
  <si>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</si>
  <si>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</si>
  <si>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</si>
  <si>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</si>
  <si>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</si>
  <si>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</si>
  <si>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</si>
  <si>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</si>
  <si>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</si>
  <si>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</si>
  <si>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</si>
  <si>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</si>
  <si>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</si>
  <si>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</si>
  <si>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</si>
  <si>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</si>
  <si>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</si>
  <si>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</si>
  <si>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</si>
  <si>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</si>
  <si>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</si>
  <si>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</si>
  <si>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</si>
  <si>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</si>
  <si>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</si>
  <si>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</si>
  <si>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</si>
  <si>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</si>
  <si>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</si>
  <si>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</si>
  <si>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</si>
  <si>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</si>
  <si>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</si>
  <si>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</si>
  <si>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</si>
  <si>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</si>
  <si>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</si>
  <si>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</si>
  <si>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</si>
  <si>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</si>
  <si>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</si>
  <si>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</si>
  <si>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</si>
  <si>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</si>
  <si>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</si>
  <si>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</si>
  <si>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</si>
  <si>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</si>
  <si>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</si>
  <si>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</si>
  <si>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</si>
  <si>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</si>
  <si>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</si>
  <si>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</si>
  <si>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</si>
  <si>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</si>
  <si>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</si>
  <si>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</si>
  <si>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</si>
  <si>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</si>
  <si>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</si>
  <si>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</si>
  <si>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</si>
  <si>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</si>
  <si>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</si>
  <si>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</si>
  <si>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</si>
  <si>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</si>
  <si>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</si>
  <si>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</si>
  <si>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</si>
  <si>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</si>
  <si>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</si>
  <si>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</si>
  <si>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</si>
  <si>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</si>
  <si>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</si>
  <si>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</si>
  <si>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</si>
  <si>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</si>
  <si>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</si>
  <si>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</si>
  <si>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</si>
  <si>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</si>
  <si>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</si>
  <si>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</si>
  <si>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</si>
  <si>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</si>
  <si>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</si>
  <si>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</si>
  <si>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</si>
  <si>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</si>
  <si>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</si>
  <si>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</si>
  <si>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</si>
  <si>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</si>
  <si>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</si>
  <si>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</si>
  <si>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</si>
  <si>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</si>
  <si>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</si>
  <si>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</si>
  <si>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</si>
  <si>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</si>
  <si>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</si>
  <si>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</si>
  <si>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</si>
  <si>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</si>
  <si>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</si>
  <si>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</si>
  <si>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</si>
  <si>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</si>
  <si>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</si>
  <si>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</si>
  <si>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</si>
  <si>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</si>
  <si>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</si>
  <si>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</si>
  <si>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</si>
  <si>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</si>
  <si>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</si>
  <si>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</si>
  <si>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</si>
  <si>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</si>
  <si>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</si>
  <si>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</si>
  <si>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</si>
  <si>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</si>
  <si>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</si>
  <si>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</si>
  <si>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</si>
  <si>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</si>
  <si>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</si>
  <si>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</si>
  <si>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</si>
  <si>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</si>
  <si>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</si>
  <si>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</si>
  <si>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</si>
  <si>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</si>
  <si>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</si>
  <si>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</si>
  <si>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</si>
  <si>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</si>
  <si>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</si>
  <si>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</si>
  <si>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</si>
  <si>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</si>
  <si>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</si>
  <si>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</si>
  <si>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</si>
  <si>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</si>
  <si>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</si>
  <si>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</si>
  <si>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</si>
  <si>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</si>
  <si>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</si>
  <si>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</si>
  <si>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</si>
  <si>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</si>
  <si>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</si>
  <si>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</si>
  <si>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</si>
  <si>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</si>
  <si>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</si>
  <si>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</si>
  <si>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</si>
  <si>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</si>
  <si>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</si>
  <si>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</si>
  <si>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</si>
  <si>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</si>
  <si>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</si>
  <si>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</si>
  <si>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</si>
  <si>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</si>
  <si>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</si>
  <si>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</si>
  <si>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</si>
  <si>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</si>
  <si>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</si>
  <si>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</si>
  <si>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</si>
  <si>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</si>
  <si>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</si>
  <si>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</si>
  <si>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</si>
  <si>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</si>
  <si>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</si>
  <si>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</si>
  <si>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</si>
  <si>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</si>
  <si>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</si>
  <si>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</si>
  <si>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</si>
  <si>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</si>
  <si>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</si>
  <si>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</si>
  <si>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</si>
  <si>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</si>
  <si>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</si>
  <si>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</si>
  <si>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</si>
  <si>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</si>
  <si>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</si>
  <si>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</si>
  <si>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</si>
  <si>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</si>
  <si>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</si>
  <si>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</si>
  <si>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</si>
  <si>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</si>
  <si>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</si>
  <si>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</si>
  <si>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</si>
  <si>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</si>
  <si>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</si>
  <si>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</si>
  <si>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</si>
  <si>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</si>
  <si>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</si>
  <si>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</si>
  <si>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</si>
  <si>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</si>
  <si>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</si>
  <si>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</si>
  <si>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</si>
  <si>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</si>
  <si>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</si>
  <si>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</si>
  <si>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</si>
  <si>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</si>
  <si>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</si>
  <si>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</si>
  <si>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</si>
  <si>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</si>
  <si>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</si>
  <si>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</si>
  <si>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</si>
  <si>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</si>
  <si>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</si>
  <si>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</si>
  <si>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</si>
  <si>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</si>
  <si>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</si>
  <si>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</si>
  <si>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</si>
  <si>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</si>
  <si>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</si>
  <si>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</si>
  <si>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</si>
  <si>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</si>
  <si>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</si>
  <si>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</si>
  <si>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</si>
  <si>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</si>
  <si>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</si>
  <si>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</si>
  <si>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</si>
  <si>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</si>
  <si>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</si>
  <si>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</si>
  <si>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</si>
  <si>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</si>
  <si>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</si>
  <si>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</si>
  <si>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</si>
  <si>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</si>
  <si>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</si>
  <si>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</si>
  <si>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</si>
  <si>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</si>
  <si>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</si>
  <si>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</si>
  <si>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</si>
  <si>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</si>
  <si>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</si>
  <si>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</si>
  <si>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</si>
  <si>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</si>
  <si>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</si>
  <si>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</si>
  <si>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</si>
  <si>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</si>
  <si>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</si>
  <si>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</si>
  <si>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</si>
  <si>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</si>
  <si>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</si>
  <si>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</si>
  <si>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</si>
  <si>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</si>
  <si>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</si>
  <si>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</si>
  <si>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</si>
  <si>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</si>
  <si>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</si>
  <si>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</si>
  <si>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</si>
  <si>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</si>
  <si>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</si>
  <si>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</si>
  <si>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</si>
  <si>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</si>
  <si>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</si>
  <si>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</si>
  <si>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</si>
  <si>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</si>
  <si>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</si>
  <si>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</si>
  <si>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</si>
  <si>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</si>
  <si>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</si>
  <si>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</si>
  <si>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</si>
  <si>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</si>
  <si>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</si>
  <si>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</si>
  <si>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</si>
  <si>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</si>
  <si>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</si>
  <si>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</si>
  <si>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</si>
  <si>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</si>
  <si>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</si>
  <si>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</si>
  <si>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</si>
  <si>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</si>
  <si>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</si>
  <si>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</si>
  <si>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</si>
  <si>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</si>
  <si>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</si>
  <si>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</si>
  <si>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</si>
  <si>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</si>
  <si>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</si>
  <si>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</si>
  <si>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</si>
  <si>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</si>
  <si>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</si>
  <si>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</si>
  <si>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</si>
  <si>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</si>
  <si>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</si>
  <si>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</si>
  <si>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</si>
  <si>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</si>
  <si>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</si>
  <si>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</si>
  <si>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</si>
  <si>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</si>
  <si>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</si>
  <si>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</si>
  <si>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</si>
  <si>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</si>
  <si>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</si>
  <si>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</si>
  <si>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</si>
  <si>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</si>
  <si>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</si>
  <si>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</si>
  <si>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</si>
  <si>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</si>
  <si>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</si>
  <si>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</si>
  <si>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</si>
  <si>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</si>
  <si>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</si>
  <si>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</si>
  <si>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</si>
  <si>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</si>
  <si>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</si>
  <si>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</si>
  <si>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</si>
  <si>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</si>
  <si>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</si>
  <si>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</si>
  <si>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</si>
  <si>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</si>
  <si>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</si>
  <si>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</si>
  <si>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</si>
  <si>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</si>
  <si>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</si>
  <si>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</si>
  <si>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</si>
  <si>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</si>
  <si>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</si>
  <si>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</si>
  <si>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</si>
  <si>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</si>
  <si>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</si>
  <si>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</si>
  <si>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</si>
  <si>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</si>
  <si>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</si>
  <si>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</si>
  <si>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</si>
  <si>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</si>
  <si>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</si>
  <si>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</si>
  <si>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</si>
  <si>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</si>
  <si>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</si>
  <si>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</si>
  <si>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</si>
  <si>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</si>
  <si>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</si>
  <si>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</si>
  <si>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</si>
  <si>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</si>
  <si>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</si>
  <si>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</si>
  <si>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</si>
  <si>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</si>
  <si>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</si>
  <si>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</si>
  <si>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</si>
  <si>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</si>
  <si>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</si>
  <si>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</si>
  <si>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</si>
  <si>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</si>
  <si>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</si>
  <si>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</si>
  <si>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</si>
  <si>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</si>
  <si>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</si>
  <si>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</si>
  <si>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</si>
  <si>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</si>
  <si>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</si>
  <si>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</si>
  <si>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</si>
  <si>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</si>
  <si>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</si>
  <si>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</si>
  <si>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</si>
  <si>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</si>
  <si>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</si>
  <si>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</si>
  <si>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</si>
  <si>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</si>
  <si>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</si>
  <si>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</si>
  <si>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</si>
  <si>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</si>
  <si>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</si>
  <si>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</si>
  <si>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</si>
  <si>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</si>
  <si>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</si>
  <si>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</si>
  <si>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</si>
  <si>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</si>
  <si>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</si>
  <si>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</si>
  <si>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</si>
  <si>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</si>
  <si>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</si>
  <si>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</si>
  <si>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</si>
  <si>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</si>
  <si>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</si>
  <si>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</si>
  <si>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</si>
  <si>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</si>
  <si>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</si>
  <si>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</si>
  <si>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</si>
  <si>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</si>
  <si>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</si>
  <si>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</si>
  <si>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</si>
  <si>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</si>
  <si>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</si>
  <si>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</si>
  <si>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</si>
  <si>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</si>
  <si>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</si>
  <si>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</si>
  <si>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</si>
  <si>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</si>
  <si>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</si>
  <si>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</si>
  <si>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</si>
  <si>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</si>
  <si>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</si>
  <si>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</si>
  <si>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</si>
  <si>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</si>
  <si>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</si>
  <si>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</si>
  <si>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</si>
  <si>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</si>
  <si>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</si>
  <si>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</si>
  <si>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</si>
  <si>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</si>
  <si>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</si>
  <si>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</si>
  <si>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</si>
  <si>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</si>
  <si>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</si>
  <si>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</si>
  <si>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</si>
  <si>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</si>
  <si>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</si>
  <si>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</si>
  <si>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</si>
  <si>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</si>
  <si>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</si>
  <si>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</si>
  <si>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</si>
  <si>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</si>
  <si>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</si>
  <si>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</si>
  <si>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</si>
  <si>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</si>
  <si>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</si>
  <si>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</si>
  <si>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</si>
  <si>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</si>
  <si>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</si>
  <si>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</si>
  <si>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</si>
  <si>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</si>
  <si>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</si>
  <si>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</si>
  <si>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</si>
  <si>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</si>
  <si>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</si>
  <si>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</si>
  <si>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</si>
  <si>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</si>
  <si>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</si>
  <si>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</si>
  <si>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</si>
  <si>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</si>
  <si>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</si>
  <si>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</si>
  <si>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</si>
  <si>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</si>
  <si>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</si>
  <si>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</si>
  <si>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</si>
  <si>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</si>
  <si>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</si>
  <si>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</si>
  <si>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</si>
  <si>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</si>
  <si>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</si>
  <si>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</si>
  <si>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</si>
  <si>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</si>
  <si>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</si>
  <si>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</si>
  <si>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</si>
  <si>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</si>
  <si>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</si>
  <si>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</si>
  <si>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</si>
  <si>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</si>
  <si>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</si>
  <si>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</si>
  <si>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</si>
  <si>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</si>
  <si>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</si>
  <si>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</si>
  <si>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</si>
  <si>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</si>
  <si>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</si>
  <si>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</si>
  <si>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</si>
  <si>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</si>
  <si>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</si>
  <si>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</si>
  <si>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</si>
  <si>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</si>
  <si>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</si>
  <si>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</si>
  <si>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</si>
  <si>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</si>
  <si>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</si>
  <si>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</si>
  <si>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</si>
  <si>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</si>
  <si>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</si>
  <si>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</si>
  <si>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</si>
  <si>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</si>
  <si>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</si>
  <si>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</si>
  <si>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</si>
  <si>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</si>
  <si>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</si>
  <si>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</si>
  <si>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</si>
  <si>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</si>
  <si>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</si>
  <si>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</si>
  <si>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</si>
  <si>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</si>
  <si>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</si>
  <si>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</si>
  <si>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</si>
  <si>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</si>
  <si>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</si>
  <si>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</si>
  <si>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</si>
  <si>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</si>
  <si>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</si>
  <si>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</si>
  <si>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</si>
  <si>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</si>
  <si>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</si>
  <si>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</si>
  <si>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</si>
  <si>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</si>
  <si>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</si>
  <si>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</si>
  <si>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</si>
  <si>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</si>
  <si>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</si>
  <si>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</si>
  <si>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</si>
  <si>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</si>
  <si>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</si>
  <si>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</si>
  <si>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</si>
  <si>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</si>
  <si>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</si>
  <si>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</si>
  <si>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</si>
  <si>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</si>
  <si>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</si>
  <si>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</si>
  <si>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</si>
  <si>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</si>
  <si>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</si>
  <si>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</si>
  <si>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</si>
  <si>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</si>
  <si>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</si>
  <si>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</si>
  <si>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</si>
  <si>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</si>
  <si>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</si>
  <si>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</si>
  <si>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</si>
  <si>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</si>
  <si>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</si>
  <si>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</si>
  <si>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</si>
  <si>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</si>
  <si>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</si>
  <si>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</si>
  <si>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</si>
  <si>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</si>
  <si>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</si>
  <si>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</si>
  <si>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</si>
  <si>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</si>
  <si>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</si>
  <si>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</si>
  <si>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</si>
  <si>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</si>
  <si>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</si>
  <si>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</si>
  <si>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</si>
  <si>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</si>
  <si>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</si>
  <si>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</si>
  <si>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</si>
  <si>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</si>
  <si>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</si>
  <si>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</si>
  <si>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</si>
  <si>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</si>
  <si>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</si>
  <si>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</si>
  <si>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</si>
  <si>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</si>
  <si>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</si>
  <si>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</si>
  <si>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</si>
  <si>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</si>
  <si>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</si>
  <si>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</si>
  <si>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</si>
  <si>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</si>
  <si>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</si>
  <si>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</si>
  <si>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</si>
  <si>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</si>
  <si>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</si>
  <si>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</si>
  <si>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</si>
  <si>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</si>
  <si>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</si>
  <si>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</si>
  <si>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</si>
  <si>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</si>
  <si>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</si>
  <si>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</si>
  <si>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</si>
  <si>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</si>
  <si>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</si>
  <si>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</si>
  <si>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</si>
  <si>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</si>
  <si>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</si>
  <si>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</si>
  <si>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</si>
  <si>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</si>
  <si>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</si>
  <si>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</si>
  <si>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</si>
  <si>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</si>
  <si>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</si>
  <si>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</si>
  <si>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</si>
  <si>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</si>
  <si>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</si>
  <si>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</si>
  <si>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</si>
  <si>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</si>
  <si>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</si>
  <si>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</si>
  <si>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</si>
  <si>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</si>
  <si>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</si>
  <si>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</si>
  <si>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</si>
  <si>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</si>
  <si>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</si>
  <si>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</si>
  <si>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</si>
  <si>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</si>
  <si>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</si>
  <si>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</si>
  <si>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</si>
  <si>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</si>
  <si>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</si>
  <si>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</si>
  <si>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</si>
  <si>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</si>
  <si>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</si>
  <si>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</si>
  <si>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</si>
  <si>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</si>
  <si>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</si>
  <si>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</si>
  <si>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</si>
  <si>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</si>
  <si>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</si>
  <si>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</si>
  <si>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</si>
  <si>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</si>
  <si>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</si>
  <si>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</si>
  <si>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</si>
  <si>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</si>
  <si>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</si>
  <si>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</si>
  <si>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</si>
  <si>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</si>
  <si>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</si>
  <si>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</si>
  <si>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</si>
  <si>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</si>
  <si>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</si>
  <si>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</si>
  <si>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</si>
  <si>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</si>
  <si>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</si>
  <si>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</si>
  <si>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</si>
  <si>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</si>
  <si>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</si>
  <si>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</si>
  <si>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</si>
  <si>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</si>
  <si>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</si>
  <si>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</si>
  <si>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</si>
  <si>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</si>
  <si>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</si>
  <si>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</si>
  <si>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</si>
  <si>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</si>
  <si>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</si>
  <si>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</si>
  <si>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</si>
  <si>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</si>
  <si>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</si>
  <si>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</si>
  <si>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</si>
  <si>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</si>
  <si>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</si>
  <si>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</si>
  <si>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</si>
  <si>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</si>
  <si>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</si>
  <si>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</si>
  <si>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</si>
  <si>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</si>
  <si>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</si>
  <si>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</si>
  <si>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</si>
  <si>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</si>
  <si>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</si>
  <si>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</si>
  <si>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</si>
  <si>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</si>
  <si>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</si>
  <si>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</si>
  <si>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</si>
  <si>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</si>
  <si>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</si>
  <si>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</si>
  <si>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</si>
  <si>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</si>
  <si>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</si>
  <si>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</si>
  <si>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</si>
  <si>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</si>
  <si>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</si>
  <si>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</si>
  <si>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</si>
  <si>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</si>
  <si>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</si>
  <si>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</si>
  <si>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</si>
  <si>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</si>
  <si>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</si>
  <si>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</si>
  <si>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</si>
  <si>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</si>
  <si>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</si>
  <si>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</si>
  <si>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</si>
  <si>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</si>
  <si>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</si>
  <si>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</si>
  <si>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</si>
  <si>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</si>
  <si>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</si>
  <si>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</si>
  <si>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</si>
  <si>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</si>
  <si>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</si>
  <si>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</si>
  <si>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</si>
  <si>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</si>
  <si>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</si>
  <si>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</si>
  <si>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</si>
  <si>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</si>
  <si>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</si>
  <si>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</si>
  <si>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</si>
  <si>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</si>
  <si>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</si>
  <si>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</si>
  <si>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</si>
  <si>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</si>
  <si>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</si>
  <si>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</si>
  <si>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</si>
  <si>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</si>
  <si>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</si>
  <si>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</si>
  <si>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</si>
  <si>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</si>
  <si>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</si>
  <si>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</si>
  <si>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</si>
  <si>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</si>
  <si>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</si>
  <si>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</si>
  <si>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</si>
  <si>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</si>
  <si>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</si>
  <si>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</si>
  <si>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</si>
  <si>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</si>
  <si>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</si>
  <si>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</si>
  <si>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</si>
  <si>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</si>
  <si>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</si>
  <si>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</si>
  <si>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</si>
  <si>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</si>
  <si>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</si>
  <si>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</si>
  <si>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</si>
  <si>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</si>
  <si>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</si>
  <si>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</si>
  <si>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</si>
  <si>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</si>
  <si>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</si>
  <si>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</si>
  <si>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</si>
  <si>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</si>
  <si>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</si>
  <si>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</si>
  <si>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</si>
  <si>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</si>
  <si>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</si>
  <si>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</si>
  <si>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</si>
  <si>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</si>
  <si>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</si>
  <si>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</si>
  <si>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</si>
  <si>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</si>
  <si>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</si>
  <si>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</si>
  <si>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</si>
  <si>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</si>
  <si>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</si>
  <si>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</si>
  <si>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</si>
  <si>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</si>
  <si>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</si>
  <si>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</si>
  <si>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</si>
  <si>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</si>
  <si>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</si>
  <si>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</si>
  <si>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</si>
  <si>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</si>
  <si>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</si>
  <si>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</si>
  <si>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</si>
  <si>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</si>
  <si>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</si>
  <si>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</si>
  <si>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</si>
  <si>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</si>
  <si>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</si>
  <si>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</si>
  <si>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</si>
  <si>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</si>
  <si>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</si>
  <si>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</si>
  <si>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</si>
  <si>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</si>
  <si>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</si>
  <si>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</si>
  <si>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</si>
  <si>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</si>
  <si>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</si>
  <si>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</si>
  <si>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</si>
  <si>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</si>
  <si>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</si>
  <si>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</si>
  <si>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</si>
  <si>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</si>
  <si>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</si>
  <si>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</si>
  <si>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</si>
  <si>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</si>
  <si>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</si>
  <si>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</si>
  <si>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</si>
  <si>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</si>
  <si>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</si>
  <si>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</si>
  <si>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</si>
  <si>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</si>
  <si>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</si>
  <si>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</si>
  <si>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</si>
  <si>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</si>
  <si>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</si>
  <si>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</si>
  <si>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</si>
  <si>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</si>
  <si>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</si>
  <si>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</si>
  <si>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</si>
  <si>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</si>
  <si>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</si>
  <si>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</si>
  <si>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</si>
  <si>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</si>
  <si>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</si>
  <si>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</si>
  <si>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</si>
  <si>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</si>
  <si>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</si>
  <si>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</si>
  <si>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</si>
  <si>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</si>
  <si>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</si>
  <si>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</si>
  <si>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</si>
  <si>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</si>
  <si>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</si>
  <si>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</si>
  <si>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</si>
  <si>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</si>
  <si>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</si>
  <si>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</si>
  <si>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</si>
  <si>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</si>
  <si>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</si>
  <si>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</si>
  <si>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</si>
  <si>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</si>
  <si>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</si>
  <si>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</si>
  <si>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</si>
  <si>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</si>
  <si>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</si>
  <si>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</si>
  <si>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</si>
  <si>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</si>
  <si>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</si>
  <si>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</si>
  <si>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</si>
  <si>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</si>
  <si>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</si>
  <si>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</si>
  <si>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</si>
  <si>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</si>
  <si>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</si>
  <si>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</si>
  <si>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</si>
  <si>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</si>
  <si>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</si>
  <si>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</si>
  <si>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</si>
  <si>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</si>
  <si>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</si>
  <si>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</si>
  <si>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</si>
  <si>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</si>
  <si>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</si>
  <si>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</si>
  <si>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</si>
  <si>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</si>
  <si>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</si>
  <si>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</si>
  <si>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</si>
  <si>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</si>
  <si>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</si>
  <si>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</si>
  <si>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</si>
  <si>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</si>
  <si>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</si>
  <si>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</si>
  <si>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</si>
  <si>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</si>
  <si>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</si>
  <si>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</si>
  <si>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</si>
  <si>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</si>
  <si>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</si>
  <si>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</si>
  <si>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</si>
  <si>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</si>
  <si>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</si>
  <si>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</si>
  <si>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</si>
  <si>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</si>
  <si>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</si>
  <si>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</si>
  <si>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</si>
  <si>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</si>
  <si>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</si>
  <si>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</si>
  <si>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</si>
  <si>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</si>
  <si>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</si>
  <si>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</si>
  <si>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</si>
  <si>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</si>
  <si>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</si>
  <si>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</si>
  <si>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</si>
  <si>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</si>
  <si>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</si>
  <si>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</si>
  <si>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</si>
  <si>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</si>
  <si>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</si>
  <si>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</si>
  <si>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</si>
  <si>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</si>
  <si>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</si>
  <si>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</si>
  <si>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</si>
  <si>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</si>
  <si>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</si>
  <si>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</si>
  <si>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</si>
  <si>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</si>
  <si>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</si>
  <si>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</si>
  <si>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</si>
  <si>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</si>
  <si>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</si>
  <si>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</si>
  <si>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</si>
  <si>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</si>
  <si>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</si>
  <si>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</si>
  <si>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</si>
  <si>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</si>
  <si>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</si>
  <si>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</si>
  <si>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</si>
  <si>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</si>
  <si>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</si>
  <si>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</si>
  <si>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</si>
  <si>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</si>
  <si>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</si>
  <si>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</si>
  <si>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</si>
  <si>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</si>
  <si>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</si>
  <si>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</si>
  <si>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</si>
  <si>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</si>
  <si>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</si>
  <si>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</si>
  <si>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</si>
  <si>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</si>
  <si>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</si>
  <si>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</si>
  <si>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</si>
  <si>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</si>
  <si>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</si>
  <si>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</si>
  <si>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</si>
  <si>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</si>
  <si>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</si>
  <si>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</si>
  <si>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</si>
  <si>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</si>
  <si>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</si>
  <si>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</si>
  <si>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</si>
  <si>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</si>
  <si>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</si>
  <si>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</si>
  <si>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</si>
  <si>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</si>
  <si>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</si>
  <si>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</si>
  <si>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</si>
  <si>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</si>
  <si>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</si>
  <si>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</si>
  <si>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</si>
  <si>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</si>
  <si>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</si>
  <si>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</si>
  <si>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</si>
  <si>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</si>
  <si>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</si>
  <si>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</si>
  <si>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</si>
  <si>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</si>
  <si>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</si>
  <si>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</si>
  <si>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</si>
  <si>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</si>
  <si>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</si>
  <si>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</si>
  <si>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</si>
  <si>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</si>
  <si>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</si>
  <si>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</si>
  <si>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</si>
  <si>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</si>
  <si>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</si>
  <si>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</si>
  <si>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</si>
  <si>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</si>
  <si>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</si>
  <si>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</si>
  <si>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</si>
  <si>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</si>
  <si>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</si>
  <si>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</si>
  <si>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</si>
  <si>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</si>
  <si>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</si>
  <si>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</si>
  <si>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</si>
  <si>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</si>
  <si>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</si>
  <si>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</si>
  <si>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</si>
  <si>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</si>
  <si>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</si>
  <si>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</si>
  <si>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</si>
  <si>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</si>
  <si>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</si>
  <si>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</si>
  <si>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</si>
  <si>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</si>
  <si>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</si>
  <si>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</si>
  <si>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</si>
  <si>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</si>
  <si>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</si>
  <si>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</si>
  <si>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</si>
  <si>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</si>
  <si>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</si>
  <si>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</si>
  <si>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</si>
  <si>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</si>
  <si>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</si>
  <si>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</si>
  <si>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</si>
  <si>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</si>
  <si>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</si>
  <si>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</si>
  <si>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</si>
  <si>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</si>
  <si>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</si>
  <si>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</si>
  <si>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</si>
  <si>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</si>
  <si>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</si>
  <si>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</si>
  <si>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</si>
  <si>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</si>
  <si>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</si>
  <si>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</si>
  <si>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</si>
  <si>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</si>
  <si>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</si>
  <si>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</si>
  <si>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</si>
  <si>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</si>
  <si>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</si>
  <si>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</si>
  <si>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</si>
  <si>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</si>
  <si>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</si>
  <si>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</si>
  <si>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</si>
  <si>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</si>
  <si>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</si>
  <si>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</si>
  <si>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</si>
  <si>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</si>
  <si>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</si>
  <si>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</si>
  <si>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</si>
  <si>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</si>
  <si>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</si>
  <si>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</si>
  <si>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</si>
  <si>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</si>
  <si>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</si>
  <si>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</si>
  <si>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</si>
  <si>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</si>
  <si>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</si>
  <si>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</si>
  <si>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</si>
  <si>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</si>
  <si>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</si>
  <si>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</si>
  <si>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</si>
  <si>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</si>
  <si>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</si>
  <si>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</si>
  <si>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</si>
  <si>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</si>
  <si>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</si>
  <si>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</si>
  <si>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</si>
  <si>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</si>
  <si>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</si>
  <si>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</si>
  <si>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</si>
  <si>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</si>
  <si>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</si>
  <si>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</si>
  <si>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</si>
  <si>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</si>
  <si>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</si>
  <si>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</si>
  <si>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</si>
  <si>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</si>
  <si>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</si>
  <si>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</si>
  <si>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</si>
  <si>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</si>
  <si>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</si>
  <si>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</si>
  <si>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</si>
  <si>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</si>
  <si>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</si>
  <si>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</si>
  <si>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</si>
  <si>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</si>
  <si>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</si>
  <si>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</si>
  <si>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</si>
  <si>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</si>
  <si>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</si>
  <si>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</si>
  <si>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</si>
  <si>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</si>
  <si>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</si>
  <si>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</si>
  <si>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</si>
  <si>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</si>
  <si>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</si>
  <si>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</si>
  <si>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</si>
  <si>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</si>
  <si>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</si>
  <si>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</si>
  <si>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</si>
  <si>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</si>
  <si>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</si>
  <si>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</si>
  <si>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</si>
  <si>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</si>
  <si>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</si>
  <si>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</si>
  <si>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</si>
  <si>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</si>
  <si>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</si>
  <si>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</si>
  <si>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</si>
  <si>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</si>
  <si>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</si>
  <si>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</si>
  <si>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</si>
  <si>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</si>
  <si>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</si>
  <si>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</si>
  <si>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</si>
  <si>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</si>
  <si>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</si>
  <si>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</si>
  <si>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</si>
  <si>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</si>
  <si>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</si>
  <si>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</si>
  <si>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</si>
  <si>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</si>
  <si>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</si>
  <si>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</si>
  <si>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</si>
  <si>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</si>
  <si>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</si>
  <si>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</si>
  <si>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</si>
  <si>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</si>
  <si>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</si>
  <si>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</si>
  <si>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</si>
  <si>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</si>
  <si>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</si>
  <si>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</si>
  <si>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</si>
  <si>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</si>
  <si>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</si>
  <si>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</si>
  <si>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</si>
  <si>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</si>
  <si>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</si>
  <si>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</si>
  <si>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</si>
  <si>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</si>
  <si>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</si>
  <si>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</si>
  <si>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</si>
  <si>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</si>
  <si>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</si>
  <si>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</si>
  <si>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</si>
  <si>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</si>
  <si>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</si>
  <si>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</si>
  <si>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</si>
  <si>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</si>
  <si>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</si>
  <si>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</si>
  <si>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</si>
  <si>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</si>
  <si>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</si>
  <si>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</si>
  <si>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</si>
  <si>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</si>
  <si>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</si>
  <si>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</si>
  <si>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</si>
  <si>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</si>
  <si>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</si>
  <si>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</si>
  <si>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</si>
  <si>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</si>
  <si>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</si>
  <si>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</si>
  <si>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</si>
  <si>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</si>
  <si>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</si>
  <si>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</si>
  <si>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</si>
  <si>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</si>
  <si>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</si>
  <si>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</si>
  <si>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</si>
  <si>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</si>
  <si>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</si>
  <si>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</si>
  <si>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</si>
  <si>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</si>
  <si>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</si>
  <si>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</si>
  <si>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</si>
  <si>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</si>
  <si>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</si>
  <si>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</si>
  <si>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</si>
  <si>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</si>
  <si>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</si>
  <si>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</si>
  <si>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</si>
  <si>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</si>
  <si>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</si>
  <si>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</si>
  <si>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</si>
  <si>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</si>
  <si>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</si>
  <si>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</si>
  <si>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</si>
  <si>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</si>
  <si>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</si>
  <si>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</si>
  <si>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</si>
  <si>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</si>
  <si>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</si>
  <si>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</si>
  <si>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</si>
  <si>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</si>
  <si>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</si>
  <si>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</si>
  <si>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</si>
  <si>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</si>
  <si>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</si>
  <si>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</si>
  <si>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</si>
  <si>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</si>
  <si>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</si>
  <si>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</si>
  <si>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</si>
  <si>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</si>
  <si>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</si>
  <si>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</si>
  <si>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</si>
  <si>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</si>
  <si>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</si>
  <si>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</si>
  <si>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</si>
  <si>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</si>
  <si>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</si>
  <si>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</si>
  <si>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</si>
  <si>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</si>
  <si>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</si>
  <si>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</si>
  <si>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</si>
  <si>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</si>
  <si>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</si>
  <si>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</si>
  <si>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</si>
  <si>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</si>
  <si>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</si>
  <si>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</si>
  <si>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</si>
  <si>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</si>
  <si>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</si>
  <si>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</si>
  <si>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</si>
  <si>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</si>
  <si>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</si>
  <si>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</si>
  <si>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</si>
  <si>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</si>
  <si>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</si>
  <si>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</si>
  <si>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</si>
  <si>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</si>
  <si>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</si>
  <si>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</si>
  <si>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</si>
  <si>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</si>
  <si>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</si>
  <si>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</si>
  <si>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</si>
  <si>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</si>
  <si>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</si>
  <si>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</si>
  <si>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</si>
  <si>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</si>
  <si>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</si>
  <si>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</si>
  <si>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</si>
  <si>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</si>
  <si>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</si>
  <si>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</si>
  <si>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</si>
  <si>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</si>
  <si>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</si>
  <si>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</si>
  <si>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</si>
  <si>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</si>
  <si>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</si>
  <si>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</si>
  <si>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</si>
  <si>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</si>
  <si>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</si>
  <si>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</si>
  <si>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</si>
  <si>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</si>
  <si>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</si>
  <si>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</si>
  <si>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</si>
  <si>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</si>
  <si>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</si>
  <si>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</si>
  <si>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</si>
  <si>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</si>
  <si>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</si>
  <si>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</si>
  <si>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</si>
  <si>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</si>
  <si>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</si>
  <si>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</si>
  <si>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</si>
  <si>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</si>
  <si>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</si>
  <si>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</si>
  <si>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</si>
  <si>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</si>
  <si>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</si>
  <si>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</si>
  <si>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</si>
  <si>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</si>
  <si>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</si>
  <si>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</si>
  <si>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</si>
  <si>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</si>
  <si>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</si>
  <si>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</si>
  <si>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</si>
  <si>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</si>
  <si>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</si>
  <si>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</si>
  <si>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</si>
  <si>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</si>
  <si>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</si>
  <si>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</si>
  <si>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</si>
  <si>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</si>
  <si>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</si>
  <si>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</si>
  <si>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</si>
  <si>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</si>
  <si>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</si>
  <si>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</si>
  <si>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</si>
  <si>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</si>
  <si>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</si>
  <si>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</si>
  <si>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</si>
  <si>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</si>
  <si>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</si>
  <si>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</si>
  <si>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</si>
  <si>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</si>
  <si>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</si>
  <si>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</si>
  <si>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</si>
  <si>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</si>
  <si>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</si>
  <si>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</si>
  <si>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</si>
  <si>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</si>
  <si>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</si>
  <si>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</si>
  <si>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</si>
  <si>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</si>
  <si>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</si>
  <si>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</si>
  <si>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</si>
  <si>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</si>
  <si>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</si>
  <si>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</si>
  <si>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</si>
  <si>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</si>
  <si>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</si>
  <si>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</si>
  <si>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</si>
  <si>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</si>
  <si>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</si>
  <si>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</si>
  <si>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</si>
  <si>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</si>
  <si>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</si>
  <si>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</si>
  <si>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</si>
  <si>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</si>
  <si>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</si>
  <si>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</si>
  <si>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</si>
  <si>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</si>
  <si>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</si>
  <si>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</si>
  <si>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</si>
  <si>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</si>
  <si>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</si>
  <si>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</si>
  <si>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</si>
  <si>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</si>
  <si>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</si>
  <si>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</si>
  <si>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</si>
  <si>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</si>
  <si>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</si>
  <si>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</si>
  <si>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</si>
  <si>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</si>
  <si>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</si>
  <si>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</si>
  <si>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</si>
  <si>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</si>
  <si>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</si>
  <si>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</si>
  <si>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</si>
  <si>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</si>
  <si>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</si>
  <si>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</si>
  <si>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</si>
  <si>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</si>
  <si>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</si>
  <si>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</si>
  <si>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</si>
  <si>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</si>
  <si>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</si>
  <si>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</si>
  <si>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</si>
  <si>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</si>
  <si>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</si>
  <si>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</si>
  <si>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</si>
  <si>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</si>
  <si>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</si>
  <si>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</si>
  <si>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</si>
  <si>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</si>
  <si>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</si>
  <si>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</si>
  <si>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</si>
  <si>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</si>
  <si>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</si>
  <si>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</si>
  <si>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</si>
  <si>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</si>
  <si>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</si>
  <si>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</si>
  <si>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</si>
  <si>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</si>
  <si>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</si>
  <si>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</si>
  <si>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</si>
  <si>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</si>
  <si>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</si>
  <si>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</si>
  <si>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</si>
  <si>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</si>
  <si>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</si>
  <si>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</si>
  <si>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</si>
  <si>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</si>
  <si>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</si>
  <si>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</si>
  <si>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</si>
  <si>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</si>
  <si>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</si>
  <si>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</si>
  <si>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</si>
  <si>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</si>
  <si>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</si>
  <si>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</si>
  <si>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</si>
  <si>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</si>
  <si>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</si>
  <si>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</si>
  <si>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</si>
  <si>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</si>
  <si>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</si>
  <si>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</si>
  <si>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</si>
  <si>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</si>
  <si>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</si>
  <si>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</si>
  <si>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</si>
  <si>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</si>
  <si>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</si>
  <si>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</si>
  <si>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</si>
  <si>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</si>
  <si>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</si>
  <si>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</si>
  <si>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</si>
  <si>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</si>
  <si>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</si>
  <si>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</si>
  <si>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</si>
  <si>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</si>
  <si>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</si>
  <si>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</si>
  <si>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</si>
  <si>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</si>
  <si>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</si>
  <si>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</si>
  <si>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</si>
  <si>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</si>
  <si>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</si>
  <si>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</si>
  <si>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</si>
  <si>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</si>
  <si>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</si>
  <si>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</si>
  <si>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</si>
  <si>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</si>
  <si>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</si>
  <si>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</si>
  <si>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</si>
  <si>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</si>
  <si>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</si>
  <si>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</si>
  <si>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</si>
  <si>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</si>
  <si>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</si>
  <si>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</si>
  <si>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</si>
  <si>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</si>
  <si>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</si>
  <si>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</si>
  <si>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</si>
  <si>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</si>
  <si>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</si>
  <si>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</si>
  <si>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</si>
  <si>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</si>
  <si>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</si>
  <si>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</si>
  <si>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</si>
  <si>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</si>
  <si>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</si>
  <si>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</si>
  <si>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</si>
  <si>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</si>
  <si>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</si>
  <si>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</si>
  <si>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</si>
  <si>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</si>
  <si>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</si>
  <si>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</si>
  <si>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</si>
  <si>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</si>
  <si>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</si>
  <si>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</si>
  <si>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</si>
  <si>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</si>
  <si>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</si>
  <si>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</si>
  <si>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</si>
  <si>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</si>
  <si>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</si>
  <si>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</si>
  <si>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</si>
  <si>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</si>
  <si>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</si>
  <si>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</si>
  <si>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</si>
  <si>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</si>
  <si>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</si>
  <si>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</si>
  <si>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</si>
  <si>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</si>
  <si>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</si>
  <si>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</si>
  <si>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</si>
  <si>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</si>
  <si>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</si>
  <si>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</si>
  <si>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</si>
  <si>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</si>
  <si>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</si>
  <si>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</si>
  <si>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</si>
  <si>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</si>
  <si>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</si>
  <si>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</si>
  <si>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</si>
  <si>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</si>
  <si>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</si>
  <si>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</si>
  <si>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</si>
  <si>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</si>
  <si>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</si>
  <si>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</si>
  <si>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</si>
  <si>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</si>
  <si>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</si>
  <si>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</si>
  <si>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</si>
  <si>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</si>
  <si>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</si>
  <si>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</si>
  <si>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</si>
  <si>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</si>
  <si>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</si>
  <si>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</si>
  <si>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</si>
  <si>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</si>
  <si>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</si>
  <si>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</si>
  <si>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</si>
  <si>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</si>
  <si>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</si>
  <si>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</si>
  <si>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</si>
  <si>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</si>
  <si>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</si>
  <si>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</si>
  <si>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</si>
  <si>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</si>
  <si>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</si>
  <si>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</si>
  <si>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</si>
  <si>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</si>
  <si>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</si>
  <si>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</si>
  <si>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</si>
  <si>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</si>
  <si>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</si>
  <si>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</si>
  <si>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</si>
  <si>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</si>
  <si>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</si>
  <si>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</si>
  <si>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</si>
  <si>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</si>
  <si>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</si>
  <si>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</si>
  <si>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</si>
  <si>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</si>
  <si>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</si>
  <si>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</si>
  <si>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</si>
  <si>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</si>
  <si>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</si>
  <si>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</si>
  <si>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</si>
  <si>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</si>
  <si>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</si>
  <si>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</si>
  <si>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</si>
  <si>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</si>
  <si>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</si>
  <si>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</si>
  <si>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</si>
  <si>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</si>
  <si>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</si>
  <si>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</si>
  <si>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</si>
  <si>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</si>
  <si>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</si>
  <si>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</si>
  <si>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</si>
  <si>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</si>
  <si>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</si>
  <si>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</si>
  <si>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</si>
  <si>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</si>
  <si>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</si>
  <si>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</si>
  <si>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</si>
  <si>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</si>
  <si>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</si>
  <si>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</si>
  <si>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</si>
  <si>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</si>
  <si>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</si>
  <si>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</si>
  <si>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</si>
  <si>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</si>
  <si>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</si>
  <si>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</si>
  <si>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</si>
  <si>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</si>
  <si>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</si>
  <si>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</si>
  <si>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</si>
  <si>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</si>
  <si>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</si>
  <si>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</si>
  <si>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</si>
  <si>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</si>
  <si>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</si>
  <si>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</si>
  <si>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</si>
  <si>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</si>
  <si>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</si>
  <si>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</si>
  <si>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</si>
  <si>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</si>
  <si>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</si>
  <si>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</si>
  <si>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</si>
  <si>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</si>
  <si>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</si>
  <si>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</si>
  <si>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</si>
  <si>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</si>
  <si>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</si>
  <si>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</si>
  <si>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</si>
  <si>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</si>
  <si>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</si>
  <si>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</si>
  <si>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</si>
  <si>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</si>
  <si>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</si>
  <si>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</si>
  <si>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</si>
  <si>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</si>
  <si>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</si>
  <si>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</si>
  <si>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</si>
  <si>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</si>
  <si>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</si>
  <si>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</si>
  <si>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</si>
  <si>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</si>
  <si>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</si>
  <si>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</si>
  <si>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</si>
  <si>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</si>
  <si>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</si>
  <si>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</si>
  <si>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</si>
  <si>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</si>
  <si>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</si>
  <si>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</si>
  <si>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</si>
  <si>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</si>
  <si>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</si>
  <si>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</si>
  <si>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</si>
  <si>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</si>
  <si>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</si>
  <si>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</si>
  <si>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</si>
  <si>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</si>
  <si>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</si>
  <si>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</si>
  <si>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</si>
  <si>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</si>
  <si>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</si>
  <si>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</si>
  <si>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</si>
  <si>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</si>
  <si>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</si>
  <si>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</si>
  <si>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</si>
  <si>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</si>
  <si>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</si>
  <si>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</si>
  <si>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</si>
  <si>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</si>
  <si>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</si>
  <si>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</si>
  <si>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</si>
  <si>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</si>
  <si>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</si>
  <si>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</si>
  <si>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</si>
  <si>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</si>
  <si>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</si>
  <si>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</si>
  <si>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</si>
  <si>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</si>
  <si>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</si>
  <si>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</si>
  <si>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</si>
  <si>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</si>
  <si>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</si>
  <si>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</si>
  <si>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</si>
  <si>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</si>
  <si>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</si>
  <si>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</si>
  <si>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</si>
  <si>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</si>
  <si>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</si>
  <si>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</si>
  <si>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</si>
  <si>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</si>
  <si>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</si>
  <si>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</si>
  <si>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</si>
  <si>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</si>
  <si>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</si>
  <si>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</si>
  <si>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</si>
  <si>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</si>
  <si>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</si>
  <si>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</si>
  <si>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</si>
  <si>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</si>
  <si>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</si>
  <si>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</si>
  <si>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</si>
  <si>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</si>
  <si>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</si>
  <si>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</si>
  <si>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</si>
  <si>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</si>
  <si>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</si>
  <si>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</si>
  <si>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</si>
  <si>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</si>
  <si>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</si>
  <si>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</si>
  <si>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</si>
  <si>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</si>
  <si>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</si>
  <si>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</si>
  <si>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</si>
  <si>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</si>
  <si>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</si>
  <si>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</si>
  <si>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</si>
  <si>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</si>
  <si>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</si>
  <si>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</si>
  <si>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</si>
  <si>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</si>
  <si>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</si>
  <si>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</si>
  <si>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</si>
  <si>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</si>
  <si>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</si>
  <si>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</si>
  <si>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</si>
  <si>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</si>
  <si>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</si>
  <si>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</si>
  <si>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</si>
  <si>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</si>
  <si>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</si>
  <si>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</si>
  <si>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</si>
  <si>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</si>
  <si>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</si>
  <si>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</si>
  <si>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</si>
  <si>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</si>
  <si>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</si>
  <si>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</si>
  <si>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</si>
  <si>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</si>
  <si>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</si>
  <si>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</si>
  <si>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</si>
  <si>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</si>
  <si>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</si>
  <si>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</si>
  <si>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</si>
  <si>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</si>
  <si>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</si>
  <si>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</si>
  <si>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</si>
  <si>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</si>
  <si>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</si>
  <si>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</si>
  <si>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</si>
  <si>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</si>
  <si>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</si>
  <si>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</si>
  <si>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</si>
  <si>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</si>
  <si>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</si>
  <si>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</si>
  <si>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</si>
  <si>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</si>
  <si>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</si>
  <si>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</si>
  <si>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</si>
  <si>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</si>
  <si>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</si>
  <si>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</si>
  <si>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</si>
  <si>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</si>
  <si>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</si>
  <si>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</si>
  <si>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</si>
  <si>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</si>
  <si>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</si>
  <si>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</si>
  <si>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</si>
  <si>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</si>
  <si>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</si>
  <si>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</si>
  <si>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</si>
  <si>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</si>
  <si>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</si>
  <si>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</si>
  <si>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</si>
  <si>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</si>
  <si>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</si>
  <si>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</si>
  <si>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</si>
  <si>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</si>
  <si>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</si>
  <si>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</si>
  <si>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</si>
  <si>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</si>
  <si>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</si>
  <si>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</si>
  <si>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</si>
  <si>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</si>
  <si>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</si>
  <si>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</si>
  <si>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</si>
  <si>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</si>
  <si>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</si>
  <si>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</si>
  <si>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</si>
  <si>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</si>
  <si>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</si>
  <si>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</si>
  <si>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</si>
  <si>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</si>
  <si>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</si>
  <si>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</si>
  <si>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</si>
  <si>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</si>
  <si>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</si>
  <si>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</si>
  <si>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</si>
  <si>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</si>
  <si>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</si>
  <si>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</si>
  <si>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</si>
  <si>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</si>
  <si>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</si>
  <si>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</si>
  <si>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</si>
  <si>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</si>
  <si>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</si>
  <si>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</si>
  <si>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</si>
  <si>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</si>
  <si>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</si>
  <si>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</si>
  <si>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</si>
  <si>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</si>
  <si>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</si>
  <si>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</si>
  <si>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</si>
  <si>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</si>
  <si>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</si>
  <si>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</si>
  <si>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</si>
  <si>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</si>
  <si>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</si>
  <si>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</si>
  <si>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</si>
  <si>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</si>
  <si>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</si>
  <si>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</si>
  <si>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</si>
  <si>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</si>
  <si>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</si>
  <si>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</si>
  <si>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</si>
  <si>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</si>
  <si>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</si>
  <si>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</si>
  <si>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</si>
  <si>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</si>
  <si>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</si>
  <si>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</si>
  <si>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</si>
  <si>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</si>
  <si>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</si>
  <si>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</si>
  <si>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</si>
  <si>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</si>
  <si>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</si>
  <si>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</si>
  <si>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</si>
  <si>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</si>
  <si>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</si>
  <si>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</si>
  <si>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</si>
  <si>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</si>
  <si>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</si>
  <si>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</si>
  <si>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</si>
  <si>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</si>
  <si>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</si>
  <si>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</si>
  <si>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</si>
  <si>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</si>
  <si>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</si>
  <si>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</si>
  <si>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</si>
  <si>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</si>
  <si>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</si>
  <si>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</si>
  <si>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</si>
  <si>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</si>
  <si>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</si>
  <si>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</si>
  <si>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</si>
  <si>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</si>
  <si>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</si>
  <si>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</si>
  <si>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</si>
  <si>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</si>
  <si>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</si>
  <si>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</si>
  <si>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</si>
  <si>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</si>
  <si>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</si>
  <si>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</si>
  <si>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</si>
  <si>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</si>
  <si>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</si>
  <si>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</si>
  <si>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</si>
  <si>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</si>
  <si>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</si>
  <si>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</si>
  <si>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</si>
  <si>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</si>
  <si>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</si>
  <si>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</si>
  <si>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</si>
  <si>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</si>
  <si>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</si>
  <si>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</si>
  <si>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</si>
  <si>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</si>
  <si>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</si>
  <si>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</si>
  <si>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</si>
  <si>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</si>
  <si>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</si>
  <si>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</si>
  <si>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</si>
  <si>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</si>
  <si>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</si>
  <si>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</si>
  <si>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</si>
  <si>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</si>
  <si>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</si>
  <si>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</si>
  <si>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</si>
  <si>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</si>
  <si>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</si>
  <si>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</si>
  <si>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</si>
  <si>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</si>
  <si>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</si>
  <si>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</si>
  <si>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</si>
  <si>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</si>
  <si>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</si>
  <si>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</si>
  <si>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</si>
  <si>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</si>
  <si>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</si>
  <si>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</si>
  <si>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</si>
  <si>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</si>
  <si>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</si>
  <si>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</si>
  <si>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</si>
  <si>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</si>
  <si>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</si>
  <si>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</si>
  <si>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</si>
  <si>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</si>
  <si>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</si>
  <si>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</si>
  <si>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</si>
  <si>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</si>
  <si>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</si>
  <si>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</si>
  <si>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</si>
  <si>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</si>
  <si>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</si>
  <si>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</si>
  <si>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</si>
  <si>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</si>
  <si>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</si>
  <si>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</si>
  <si>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</si>
  <si>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</si>
  <si>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</si>
  <si>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</si>
  <si>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</si>
  <si>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</si>
  <si>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</si>
  <si>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</si>
  <si>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</si>
  <si>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</si>
  <si>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</si>
  <si>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</si>
  <si>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</si>
  <si>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</si>
  <si>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</si>
  <si>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</si>
  <si>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</si>
  <si>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</si>
  <si>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</si>
  <si>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</si>
  <si>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</si>
  <si>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</si>
  <si>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</si>
  <si>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</si>
  <si>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</si>
  <si>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</si>
  <si>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</si>
  <si>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</si>
  <si>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</si>
  <si>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</si>
  <si>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</si>
  <si>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</si>
  <si>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</si>
  <si>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</si>
  <si>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</si>
  <si>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</si>
  <si>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</si>
  <si>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</si>
  <si>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</si>
  <si>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</si>
  <si>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</si>
  <si>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</si>
  <si>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</si>
  <si>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</si>
  <si>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</si>
  <si>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</si>
  <si>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</si>
  <si>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</si>
  <si>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</si>
  <si>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</si>
  <si>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</si>
  <si>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</si>
  <si>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</si>
  <si>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</si>
  <si>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</si>
  <si>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</si>
  <si>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</si>
  <si>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</si>
  <si>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</si>
  <si>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</si>
  <si>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</si>
  <si>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</si>
  <si>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</si>
  <si>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</si>
  <si>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</si>
  <si>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</si>
  <si>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</si>
  <si>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</si>
  <si>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</si>
  <si>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</si>
  <si>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</si>
  <si>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</si>
  <si>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</si>
  <si>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</si>
  <si>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</si>
  <si>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</si>
  <si>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</si>
  <si>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</si>
  <si>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</si>
  <si>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</si>
  <si>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</si>
  <si>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</si>
  <si>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</si>
  <si>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</si>
  <si>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</si>
  <si>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</si>
  <si>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</si>
  <si>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</si>
  <si>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</si>
  <si>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</si>
  <si>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</si>
  <si>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</si>
  <si>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</si>
  <si>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</si>
  <si>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</si>
  <si>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</si>
  <si>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</si>
  <si>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</si>
  <si>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</si>
  <si>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</si>
  <si>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</si>
  <si>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</si>
  <si>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</si>
  <si>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</si>
  <si>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</si>
  <si>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</si>
  <si>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</si>
  <si>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</si>
  <si>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</si>
  <si>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</si>
  <si>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</si>
  <si>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</si>
  <si>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</si>
  <si>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</si>
  <si>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</si>
  <si>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</si>
  <si>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</si>
  <si>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</si>
  <si>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</si>
  <si>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</si>
  <si>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</si>
  <si>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</si>
  <si>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</si>
  <si>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</si>
  <si>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</si>
  <si>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</si>
  <si>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</si>
  <si>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</si>
  <si>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</si>
  <si>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</si>
  <si>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</si>
  <si>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</si>
  <si>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</si>
  <si>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</si>
  <si>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</si>
  <si>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</si>
  <si>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</si>
  <si>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</si>
  <si>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</si>
  <si>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</si>
  <si>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</si>
  <si>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</si>
  <si>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</si>
  <si>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</si>
  <si>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</si>
  <si>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</si>
  <si>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</si>
  <si>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</si>
  <si>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</si>
  <si>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</si>
  <si>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</si>
  <si>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</si>
  <si>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</si>
  <si>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</si>
  <si>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</si>
  <si>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</si>
  <si>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</si>
  <si>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</si>
  <si>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</si>
  <si>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</si>
  <si>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</si>
  <si>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</si>
  <si>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</si>
  <si>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</si>
  <si>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</si>
  <si>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</si>
  <si>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</si>
  <si>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</si>
  <si>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</si>
  <si>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</si>
  <si>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</si>
  <si>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</si>
  <si>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</si>
  <si>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</si>
  <si>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</si>
  <si>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</si>
  <si>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</si>
  <si>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</si>
  <si>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</si>
  <si>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</si>
  <si>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</si>
  <si>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</si>
  <si>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</si>
  <si>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</si>
  <si>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</si>
  <si>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</si>
  <si>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</si>
  <si>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</si>
  <si>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</si>
  <si>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</si>
  <si>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</si>
  <si>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</si>
  <si>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</si>
  <si>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</si>
  <si>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</si>
  <si>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</si>
  <si>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</si>
  <si>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</si>
  <si>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</si>
  <si>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</si>
  <si>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</si>
  <si>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</si>
  <si>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</si>
  <si>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</si>
  <si>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</si>
  <si>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</si>
  <si>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</si>
  <si>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</si>
  <si>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</si>
  <si>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</si>
  <si>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</si>
  <si>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</si>
  <si>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</si>
  <si>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</si>
  <si>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</si>
  <si>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</si>
  <si>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</si>
  <si>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</si>
  <si>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</si>
  <si>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</si>
  <si>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</si>
  <si>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</si>
  <si>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</si>
  <si>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</si>
  <si>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</si>
  <si>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</si>
  <si>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</si>
  <si>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</si>
  <si>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</si>
  <si>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</si>
  <si>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</si>
  <si>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</si>
  <si>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</si>
  <si>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</si>
  <si>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</si>
  <si>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</si>
  <si>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</si>
  <si>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</si>
  <si>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</si>
  <si>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</si>
  <si>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</si>
  <si>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</si>
  <si>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</si>
  <si>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</si>
  <si>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</si>
  <si>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</si>
  <si>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</si>
  <si>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</si>
  <si>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</si>
  <si>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</si>
  <si>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</si>
  <si>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</si>
  <si>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</si>
  <si>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</si>
  <si>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</si>
  <si>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</si>
  <si>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</si>
  <si>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</si>
  <si>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</si>
  <si>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</si>
  <si>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</si>
  <si>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</si>
  <si>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</si>
  <si>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</si>
  <si>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</si>
  <si>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</si>
  <si>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</si>
  <si>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</si>
  <si>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</si>
  <si>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</si>
  <si>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</si>
  <si>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</si>
  <si>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</si>
  <si>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</si>
  <si>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</si>
  <si>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</si>
  <si>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</si>
  <si>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</si>
  <si>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</si>
  <si>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</si>
  <si>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</si>
  <si>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</si>
  <si>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</si>
  <si>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</si>
  <si>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</si>
  <si>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</si>
  <si>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</si>
  <si>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</si>
  <si>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</si>
  <si>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</si>
  <si>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</si>
  <si>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</si>
  <si>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</si>
  <si>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</si>
  <si>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</si>
  <si>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</si>
  <si>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</si>
  <si>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</si>
  <si>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</si>
  <si>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</si>
  <si>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</si>
  <si>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</si>
  <si>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</si>
  <si>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</si>
  <si>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</si>
  <si>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</si>
  <si>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</si>
  <si>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</si>
  <si>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</si>
  <si>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</si>
  <si>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</si>
  <si>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</si>
  <si>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</si>
  <si>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</si>
  <si>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</si>
  <si>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</si>
  <si>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</si>
  <si>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</si>
  <si>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</si>
  <si>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</si>
  <si>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</si>
  <si>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</si>
  <si>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</si>
  <si>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</si>
  <si>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</si>
  <si>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</si>
  <si>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</si>
  <si>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</si>
  <si>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</si>
  <si>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</si>
  <si>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</si>
  <si>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</si>
  <si>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</si>
  <si>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</si>
  <si>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</si>
  <si>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</si>
  <si>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</si>
  <si>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</si>
  <si>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</si>
  <si>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</si>
  <si>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</si>
  <si>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</si>
  <si>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</si>
  <si>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</si>
  <si>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</si>
  <si>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</si>
  <si>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</si>
  <si>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</si>
  <si>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</si>
  <si>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</si>
  <si>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</si>
  <si>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</si>
  <si>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</si>
  <si>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</si>
  <si>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</si>
  <si>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</si>
  <si>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</si>
  <si>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</si>
  <si>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</si>
  <si>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</si>
  <si>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</si>
  <si>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</si>
  <si>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</si>
  <si>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</si>
  <si>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</si>
  <si>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</si>
  <si>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</si>
  <si>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</si>
  <si>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</si>
  <si>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</si>
  <si>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</si>
  <si>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</si>
  <si>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</si>
  <si>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</si>
  <si>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</si>
  <si>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</si>
  <si>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</si>
  <si>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</si>
  <si>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</si>
  <si>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</si>
  <si>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</si>
  <si>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</si>
  <si>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</si>
  <si>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</si>
  <si>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</si>
  <si>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</si>
  <si>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</si>
  <si>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</si>
  <si>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</si>
  <si>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</si>
  <si>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</si>
  <si>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</si>
  <si>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</si>
  <si>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</si>
  <si>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</si>
  <si>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</si>
  <si>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</si>
  <si>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</si>
  <si>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</si>
  <si>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</si>
  <si>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</si>
  <si>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</si>
  <si>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</si>
  <si>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</si>
  <si>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</si>
  <si>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</si>
  <si>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</si>
  <si>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</si>
  <si>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</si>
  <si>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</si>
  <si>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</si>
  <si>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</si>
  <si>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</si>
  <si>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</si>
  <si>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</si>
  <si>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</si>
  <si>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</si>
  <si>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</si>
  <si>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</si>
  <si>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</si>
  <si>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</si>
  <si>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</si>
  <si>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</si>
  <si>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</si>
  <si>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</si>
  <si>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</si>
  <si>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</si>
  <si>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</si>
  <si>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</si>
  <si>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</si>
  <si>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</si>
  <si>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</si>
  <si>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</si>
  <si>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</si>
  <si>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</si>
  <si>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</si>
  <si>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</si>
  <si>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</si>
  <si>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</si>
  <si>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</si>
  <si>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</si>
  <si>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</si>
  <si>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</si>
  <si>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</si>
  <si>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</si>
  <si>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</si>
  <si>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</si>
  <si>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</si>
  <si>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</si>
  <si>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</si>
  <si>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</si>
  <si>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</si>
  <si>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</si>
  <si>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</si>
  <si>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</si>
  <si>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</si>
  <si>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</si>
  <si>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</si>
  <si>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</si>
  <si>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</si>
  <si>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</si>
  <si>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</si>
  <si>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</si>
  <si>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</si>
  <si>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</si>
  <si>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</si>
  <si>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</si>
  <si>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</si>
  <si>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</si>
  <si>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</si>
  <si>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</si>
  <si>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</si>
  <si>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</si>
  <si>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</si>
  <si>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</si>
  <si>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</si>
  <si>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</si>
  <si>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</si>
  <si>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</si>
  <si>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</si>
  <si>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</si>
  <si>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</si>
  <si>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</si>
  <si>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</si>
  <si>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</si>
  <si>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</si>
  <si>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</si>
  <si>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</si>
  <si>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</si>
  <si>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</si>
  <si>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</si>
  <si>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</si>
  <si>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</si>
  <si>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</si>
  <si>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</si>
  <si>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</si>
  <si>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</si>
  <si>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</si>
  <si>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</si>
  <si>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</si>
  <si>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</si>
  <si>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</si>
  <si>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</si>
  <si>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</si>
  <si>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</si>
  <si>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</si>
  <si>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</si>
  <si>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</si>
  <si>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</si>
  <si>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</si>
  <si>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</si>
  <si>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</si>
  <si>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</si>
  <si>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</si>
  <si>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</si>
  <si>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</si>
  <si>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</si>
  <si>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</si>
  <si>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</si>
  <si>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</si>
  <si>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</si>
  <si>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</si>
  <si>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</si>
  <si>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</si>
  <si>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</si>
  <si>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</si>
  <si>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</si>
  <si>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</si>
  <si>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</si>
  <si>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</si>
  <si>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</si>
  <si>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</si>
  <si>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</si>
  <si>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</si>
  <si>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</si>
  <si>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</si>
  <si>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</si>
  <si>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</si>
  <si>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</si>
  <si>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</si>
  <si>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</si>
  <si>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</si>
  <si>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</si>
  <si>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</si>
  <si>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</si>
  <si>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</si>
  <si>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</si>
  <si>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</si>
  <si>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</si>
  <si>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</si>
  <si>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</si>
  <si>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</si>
  <si>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</si>
  <si>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</si>
  <si>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</si>
  <si>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</si>
  <si>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</si>
  <si>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</si>
  <si>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</si>
  <si>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</si>
  <si>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</si>
  <si>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</si>
  <si>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</si>
  <si>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</si>
  <si>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</si>
  <si>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</si>
  <si>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</si>
  <si>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</si>
  <si>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</si>
  <si>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</si>
  <si>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</si>
  <si>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</si>
  <si>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</si>
  <si>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</si>
  <si>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</si>
  <si>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</si>
  <si>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</si>
  <si>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</si>
  <si>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</si>
  <si>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</si>
  <si>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</si>
  <si>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</si>
  <si>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</si>
  <si>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</si>
  <si>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</si>
  <si>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</si>
  <si>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</si>
  <si>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</si>
  <si>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</si>
  <si>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</si>
  <si>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</si>
  <si>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</si>
  <si>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</si>
  <si>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</si>
  <si>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</si>
  <si>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</si>
  <si>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</si>
  <si>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</si>
  <si>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</si>
  <si>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</si>
  <si>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</si>
  <si>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</si>
  <si>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</si>
  <si>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</si>
  <si>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</si>
  <si>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</si>
  <si>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</si>
  <si>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</si>
  <si>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</si>
  <si>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</si>
  <si>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</si>
  <si>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</si>
  <si>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</si>
  <si>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</si>
  <si>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</si>
  <si>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</si>
  <si>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</si>
  <si>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</si>
  <si>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</si>
  <si>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</si>
  <si>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</si>
  <si>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</si>
  <si>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</si>
  <si>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</si>
  <si>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</si>
  <si>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</si>
  <si>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</si>
  <si>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</si>
  <si>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</si>
  <si>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</si>
  <si>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</si>
  <si>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</si>
  <si>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</si>
  <si>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</si>
  <si>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</si>
  <si>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</si>
  <si>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</si>
  <si>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</si>
  <si>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</si>
  <si>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</si>
  <si>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</si>
  <si>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</si>
  <si>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</si>
  <si>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</si>
  <si>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</si>
  <si>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</si>
  <si>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</si>
  <si>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</si>
  <si>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</si>
  <si>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</si>
  <si>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</si>
  <si>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</si>
  <si>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</si>
  <si>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</si>
  <si>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</si>
  <si>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</si>
  <si>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</si>
  <si>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</si>
  <si>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</si>
  <si>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</si>
  <si>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</si>
  <si>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</si>
  <si>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</si>
  <si>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</si>
  <si>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</si>
  <si>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</si>
  <si>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</si>
  <si>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</si>
  <si>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</si>
  <si>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</si>
  <si>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</si>
  <si>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</si>
  <si>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</si>
  <si>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</si>
  <si>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</si>
  <si>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</si>
  <si>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</si>
  <si>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</si>
  <si>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</si>
  <si>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</si>
  <si>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</si>
  <si>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</si>
  <si>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</si>
  <si>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</si>
  <si>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</si>
  <si>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</si>
  <si>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</si>
  <si>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</si>
  <si>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</si>
  <si>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</si>
  <si>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</si>
  <si>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</si>
  <si>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</si>
  <si>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</si>
  <si>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</si>
  <si>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</si>
  <si>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</si>
  <si>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</si>
  <si>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</si>
  <si>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</si>
  <si>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</si>
  <si>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</si>
  <si>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</si>
  <si>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</si>
  <si>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</si>
  <si>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</si>
  <si>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</si>
  <si>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</si>
  <si>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</si>
  <si>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</si>
  <si>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</si>
  <si>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</si>
  <si>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</si>
  <si>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</si>
  <si>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</si>
  <si>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</si>
  <si>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</si>
  <si>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</si>
  <si>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</si>
  <si>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</si>
  <si>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</si>
  <si>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</si>
  <si>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</si>
  <si>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</si>
  <si>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</si>
  <si>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</si>
  <si>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</si>
  <si>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</si>
  <si>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</si>
  <si>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</si>
  <si>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</si>
  <si>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</si>
  <si>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</si>
  <si>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</si>
  <si>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</si>
  <si>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</si>
  <si>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</si>
  <si>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</si>
  <si>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</si>
  <si>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</si>
  <si>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</si>
  <si>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</si>
  <si>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</si>
  <si>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</si>
  <si>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</si>
  <si>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</si>
  <si>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</si>
  <si>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</si>
  <si>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</si>
  <si>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</si>
  <si>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</si>
  <si>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</si>
  <si>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</si>
  <si>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</si>
  <si>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</si>
  <si>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</si>
  <si>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</si>
  <si>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</si>
  <si>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</si>
  <si>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</si>
  <si>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</si>
  <si>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</si>
  <si>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</si>
  <si>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</si>
  <si>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</si>
  <si>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</si>
  <si>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</si>
  <si>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</si>
  <si>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</si>
  <si>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</si>
  <si>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</si>
  <si>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</si>
  <si>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</si>
  <si>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</si>
  <si>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</si>
  <si>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</si>
  <si>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</si>
  <si>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</si>
  <si>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</si>
  <si>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</si>
  <si>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</si>
  <si>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</si>
  <si>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</si>
  <si>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</si>
  <si>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</si>
  <si>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</si>
  <si>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</si>
  <si>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</si>
  <si>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</si>
  <si>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</si>
  <si>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</si>
  <si>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</si>
  <si>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</si>
  <si>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</si>
  <si>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</si>
  <si>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</si>
  <si>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</si>
  <si>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</si>
  <si>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</si>
  <si>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</si>
  <si>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</si>
  <si>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</si>
  <si>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</si>
  <si>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</si>
  <si>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</si>
  <si>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</si>
  <si>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</si>
  <si>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</si>
  <si>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</si>
  <si>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</si>
  <si>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</si>
  <si>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</si>
  <si>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</si>
  <si>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</si>
  <si>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</si>
  <si>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</si>
  <si>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</si>
  <si>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</si>
  <si>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</si>
  <si>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</si>
  <si>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</si>
  <si>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</si>
  <si>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</si>
  <si>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</si>
  <si>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</si>
  <si>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</si>
  <si>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</si>
  <si>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</si>
  <si>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</si>
  <si>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</si>
  <si>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</si>
  <si>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</si>
  <si>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</si>
  <si>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</si>
  <si>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</si>
  <si>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</si>
  <si>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</si>
  <si>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</si>
  <si>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</si>
  <si>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</si>
  <si>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</si>
  <si>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</si>
  <si>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</si>
  <si>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</si>
  <si>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</si>
  <si>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</si>
  <si>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</si>
  <si>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</si>
  <si>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</si>
  <si>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</si>
  <si>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</si>
  <si>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</si>
  <si>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</si>
  <si>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</si>
  <si>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</si>
  <si>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</si>
  <si>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</si>
  <si>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</si>
  <si>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</si>
  <si>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</si>
  <si>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</si>
  <si>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</si>
  <si>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</si>
  <si>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</si>
  <si>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</si>
  <si>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</si>
  <si>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</si>
  <si>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</si>
  <si>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</si>
  <si>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</si>
  <si>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</si>
  <si>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</si>
  <si>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</si>
  <si>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</si>
  <si>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</si>
  <si>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</si>
  <si>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</si>
  <si>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</si>
  <si>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</si>
  <si>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</si>
  <si>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</si>
  <si>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</si>
  <si>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</si>
  <si>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</si>
  <si>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</si>
  <si>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</si>
  <si>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</si>
  <si>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</si>
  <si>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</si>
  <si>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</si>
  <si>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</si>
  <si>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</si>
  <si>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</si>
  <si>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</si>
  <si>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</si>
  <si>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</si>
  <si>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</si>
  <si>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</si>
  <si>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</si>
  <si>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</si>
  <si>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</si>
  <si>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</si>
  <si>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</si>
  <si>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</si>
  <si>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</si>
  <si>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</si>
  <si>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</si>
  <si>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</si>
  <si>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</si>
  <si>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</si>
  <si>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</si>
  <si>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</si>
  <si>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</si>
  <si>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</si>
  <si>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</si>
  <si>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</si>
  <si>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</si>
  <si>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</si>
  <si>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</si>
  <si>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</si>
  <si>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</si>
  <si>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</si>
  <si>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</si>
  <si>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</si>
  <si>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</si>
  <si>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</si>
  <si>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</si>
  <si>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</si>
  <si>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</si>
  <si>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</si>
  <si>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</si>
  <si>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</si>
  <si>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</si>
  <si>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</si>
  <si>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</si>
  <si>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</si>
  <si>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</si>
  <si>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</si>
  <si>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</si>
  <si>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</si>
  <si>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</si>
  <si>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</si>
  <si>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</si>
  <si>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</si>
  <si>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</si>
  <si>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</si>
  <si>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</si>
  <si>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</si>
  <si>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</si>
  <si>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</si>
  <si>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</si>
  <si>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</si>
  <si>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</si>
  <si>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</si>
  <si>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</si>
  <si>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</si>
  <si>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</si>
  <si>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</si>
  <si>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</si>
  <si>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</si>
  <si>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</si>
  <si>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</si>
  <si>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</si>
  <si>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</si>
  <si>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</si>
  <si>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</si>
  <si>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</si>
  <si>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</si>
  <si>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</si>
  <si>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</si>
  <si>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</si>
  <si>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</si>
  <si>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</si>
  <si>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</si>
  <si>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</si>
  <si>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</si>
  <si>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</si>
  <si>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</si>
  <si>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</si>
  <si>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</si>
  <si>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</si>
  <si>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</si>
  <si>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</si>
  <si>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</si>
  <si>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</si>
  <si>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</si>
  <si>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</si>
  <si>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</si>
  <si>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</si>
  <si>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</si>
  <si>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</si>
  <si>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</si>
  <si>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</si>
  <si>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</si>
  <si>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</si>
  <si>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</si>
  <si>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</si>
  <si>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</si>
  <si>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</si>
  <si>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</si>
  <si>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</si>
  <si>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</si>
  <si>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</si>
  <si>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</si>
  <si>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</si>
  <si>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</si>
  <si>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</si>
  <si>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</si>
  <si>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</si>
  <si>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</si>
  <si>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</si>
  <si>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</si>
  <si>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</si>
  <si>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</si>
  <si>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</si>
  <si>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</si>
  <si>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</si>
  <si>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</si>
  <si>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</si>
  <si>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</si>
  <si>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</si>
  <si>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</si>
  <si>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</si>
  <si>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</si>
  <si>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</si>
  <si>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</si>
  <si>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</si>
  <si>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</si>
  <si>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</si>
  <si>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</si>
  <si>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</si>
  <si>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</si>
  <si>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</si>
  <si>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</si>
  <si>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</si>
  <si>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</si>
  <si>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</si>
  <si>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</si>
  <si>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</si>
  <si>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</si>
  <si>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</si>
  <si>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</si>
  <si>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</si>
  <si>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</si>
  <si>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</si>
  <si>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</si>
  <si>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</si>
  <si>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</si>
  <si>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</si>
  <si>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</si>
  <si>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</si>
  <si>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</si>
  <si>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</si>
  <si>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</si>
  <si>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</si>
  <si>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</si>
  <si>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</si>
  <si>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</si>
  <si>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</si>
  <si>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</si>
  <si>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</si>
  <si>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</si>
  <si>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</si>
  <si>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</si>
  <si>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</si>
  <si>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</si>
  <si>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</si>
  <si>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</si>
  <si>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</si>
  <si>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</si>
  <si>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</si>
  <si>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</si>
  <si>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</si>
  <si>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</si>
  <si>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</si>
  <si>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</si>
  <si>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</si>
  <si>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</si>
  <si>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</si>
  <si>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</si>
  <si>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</si>
  <si>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</si>
  <si>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</si>
  <si>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</si>
  <si>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</si>
  <si>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</si>
  <si>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</si>
  <si>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</si>
  <si>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</si>
  <si>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</si>
  <si>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</si>
  <si>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</si>
  <si>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</si>
  <si>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</si>
  <si>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</si>
  <si>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</si>
  <si>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</si>
  <si>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</si>
  <si>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</si>
  <si>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</si>
  <si>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</si>
  <si>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</si>
  <si>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</si>
  <si>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</si>
  <si>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</si>
  <si>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</si>
  <si>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</si>
  <si>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</si>
  <si>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</si>
  <si>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</si>
  <si>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</si>
  <si>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</si>
  <si>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</si>
  <si>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</si>
  <si>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</si>
  <si>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</si>
  <si>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</si>
  <si>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</si>
  <si>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</si>
  <si>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</si>
  <si>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</si>
  <si>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</si>
  <si>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</si>
  <si>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</si>
  <si>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</si>
  <si>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</si>
  <si>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</si>
  <si>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</si>
  <si>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</si>
  <si>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</si>
  <si>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</si>
  <si>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</si>
  <si>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</si>
  <si>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</si>
  <si>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</si>
  <si>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</si>
  <si>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</si>
  <si>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</si>
  <si>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</si>
  <si>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</si>
  <si>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</si>
  <si>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</si>
  <si>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</si>
  <si>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</si>
  <si>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</si>
  <si>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</si>
  <si>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</si>
  <si>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</si>
  <si>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</si>
  <si>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</si>
  <si>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</si>
  <si>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</si>
  <si>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</si>
  <si>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</si>
  <si>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</si>
  <si>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</si>
  <si>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</si>
  <si>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</si>
  <si>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</si>
  <si>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</si>
  <si>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</si>
  <si>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</si>
  <si>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</si>
  <si>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</si>
  <si>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</si>
  <si>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</si>
  <si>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</si>
  <si>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</si>
  <si>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</si>
  <si>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</si>
  <si>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</si>
  <si>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</si>
  <si>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</si>
  <si>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</si>
  <si>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</si>
  <si>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</si>
  <si>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</si>
  <si>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</si>
  <si>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</si>
  <si>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</si>
  <si>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</si>
  <si>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</si>
  <si>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</si>
  <si>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</si>
  <si>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</si>
  <si>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</si>
  <si>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</si>
  <si>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</si>
  <si>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</si>
  <si>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</si>
  <si>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</si>
  <si>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</si>
  <si>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</si>
  <si>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</si>
  <si>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</si>
  <si>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</si>
  <si>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</si>
  <si>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</si>
  <si>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</si>
  <si>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</si>
  <si>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</si>
  <si>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</si>
  <si>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</si>
  <si>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</si>
  <si>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</si>
  <si>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</si>
  <si>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</si>
  <si>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</si>
  <si>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</si>
  <si>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</si>
  <si>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</si>
  <si>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</si>
  <si>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</si>
  <si>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</si>
  <si>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</si>
  <si>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</si>
  <si>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</si>
  <si>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</si>
  <si>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</si>
  <si>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</si>
  <si>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</si>
  <si>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</si>
  <si>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</si>
  <si>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</si>
  <si>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</si>
  <si>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</si>
  <si>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</si>
  <si>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</si>
  <si>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</si>
  <si>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</si>
  <si>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</si>
  <si>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</si>
  <si>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</si>
  <si>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</si>
  <si>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</si>
  <si>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</si>
  <si>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</si>
  <si>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</si>
  <si>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</si>
  <si>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</si>
  <si>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</si>
  <si>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</si>
  <si>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</si>
  <si>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</si>
  <si>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</si>
  <si>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</si>
  <si>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</si>
  <si>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</si>
  <si>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</si>
  <si>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</si>
  <si>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</si>
  <si>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</si>
  <si>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</si>
  <si>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</si>
  <si>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</si>
  <si>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</si>
  <si>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</si>
  <si>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</si>
  <si>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</si>
  <si>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</si>
  <si>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</si>
  <si>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</si>
  <si>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</si>
  <si>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</si>
  <si>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</si>
  <si>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</si>
  <si>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</si>
  <si>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</si>
  <si>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</si>
  <si>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</si>
  <si>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</si>
  <si>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</si>
  <si>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</si>
  <si>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</si>
  <si>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</si>
  <si>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</si>
  <si>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</si>
  <si>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</si>
  <si>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</si>
  <si>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</si>
  <si>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</si>
  <si>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</si>
  <si>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</si>
  <si>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</si>
  <si>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</si>
  <si>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</si>
  <si>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</si>
  <si>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</si>
  <si>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</si>
  <si>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</si>
  <si>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</si>
  <si>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</si>
  <si>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</si>
  <si>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</si>
  <si>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</si>
  <si>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</si>
  <si>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</si>
  <si>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</si>
  <si>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</si>
  <si>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</si>
  <si>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</si>
  <si>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</si>
  <si>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</si>
  <si>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</si>
  <si>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</si>
  <si>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</si>
  <si>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</si>
  <si>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</si>
  <si>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</si>
  <si>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</si>
  <si>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</si>
  <si>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</si>
  <si>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</si>
  <si>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</si>
  <si>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</si>
  <si>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</si>
  <si>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</si>
  <si>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</si>
  <si>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</si>
  <si>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</si>
  <si>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</si>
  <si>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</si>
  <si>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</si>
  <si>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</si>
  <si>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</si>
  <si>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</si>
  <si>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</si>
  <si>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</si>
  <si>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</si>
  <si>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</si>
  <si>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</si>
  <si>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</si>
  <si>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</si>
  <si>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</si>
  <si>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</si>
  <si>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</si>
  <si>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</si>
  <si>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</si>
  <si>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</si>
  <si>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</si>
  <si>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</si>
  <si>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</si>
  <si>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</si>
  <si>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</si>
  <si>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</si>
  <si>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</si>
  <si>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</si>
  <si>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</si>
  <si>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</si>
  <si>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</si>
  <si>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</si>
  <si>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</si>
  <si>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</si>
  <si>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</si>
  <si>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</si>
  <si>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</si>
  <si>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</si>
  <si>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</si>
  <si>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</si>
  <si>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</si>
  <si>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</si>
  <si>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</si>
  <si>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</si>
  <si>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</si>
  <si>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</si>
  <si>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</si>
  <si>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</si>
  <si>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</si>
  <si>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</si>
  <si>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</si>
  <si>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</si>
  <si>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</si>
  <si>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</si>
  <si>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</si>
  <si>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</si>
  <si>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</si>
  <si>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</si>
  <si>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</si>
  <si>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</si>
  <si>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</si>
  <si>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</si>
  <si>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</si>
  <si>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</si>
  <si>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</si>
  <si>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</si>
  <si>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</si>
  <si>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</si>
  <si>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</si>
  <si>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</si>
  <si>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</si>
  <si>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</si>
  <si>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</si>
  <si>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</si>
  <si>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</si>
  <si>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</si>
  <si>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</si>
  <si>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</si>
  <si>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</si>
  <si>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</si>
  <si>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</si>
  <si>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</si>
  <si>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</si>
  <si>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</si>
  <si>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</si>
  <si>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</si>
  <si>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</si>
  <si>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</si>
  <si>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</si>
  <si>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</si>
  <si>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</si>
  <si>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</si>
  <si>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</si>
  <si>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</si>
  <si>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</si>
  <si>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</si>
  <si>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</si>
  <si>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</si>
  <si>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</si>
  <si>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</si>
  <si>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</si>
  <si>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</si>
  <si>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</si>
  <si>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</si>
  <si>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</si>
  <si>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</si>
  <si>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</si>
  <si>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</si>
  <si>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</si>
  <si>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</si>
  <si>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</si>
  <si>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</si>
  <si>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</si>
  <si>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</si>
  <si>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</si>
  <si>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</si>
  <si>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</si>
  <si>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</si>
  <si>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</si>
  <si>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</si>
  <si>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</si>
  <si>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</si>
  <si>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</si>
  <si>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</si>
  <si>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</si>
  <si>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</si>
  <si>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</si>
  <si>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</si>
  <si>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</si>
  <si>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</si>
  <si>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</si>
  <si>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</si>
  <si>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</si>
  <si>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</si>
  <si>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</si>
  <si>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</si>
  <si>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</si>
  <si>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</si>
  <si>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</si>
  <si>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</si>
  <si>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</si>
  <si>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</si>
  <si>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</si>
  <si>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</si>
  <si>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</si>
  <si>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</si>
  <si>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</si>
  <si>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</si>
  <si>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</si>
  <si>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</si>
  <si>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</si>
  <si>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</si>
  <si>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</si>
  <si>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</si>
  <si>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</si>
  <si>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</si>
  <si>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</si>
  <si>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</si>
  <si>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</si>
  <si>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</si>
  <si>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</si>
  <si>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</si>
  <si>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</si>
  <si>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</si>
  <si>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</si>
  <si>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</si>
  <si>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</si>
  <si>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</si>
  <si>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</si>
  <si>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</si>
  <si>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</si>
  <si>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</si>
  <si>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</si>
  <si>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</si>
  <si>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</si>
  <si>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</si>
  <si>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</si>
  <si>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</si>
  <si>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</si>
  <si>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</si>
  <si>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</si>
  <si>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</si>
  <si>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</si>
  <si>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</si>
  <si>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</si>
  <si>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</si>
  <si>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</si>
  <si>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</si>
  <si>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</si>
  <si>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</si>
  <si>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</si>
  <si>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</si>
  <si>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</si>
  <si>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</si>
  <si>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</si>
  <si>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</si>
  <si>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</si>
  <si>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</si>
  <si>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</si>
  <si>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</si>
  <si>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</si>
  <si>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</si>
  <si>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</si>
  <si>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</si>
  <si>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</si>
  <si>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</si>
  <si>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</si>
  <si>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</si>
  <si>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</si>
  <si>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</si>
  <si>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</si>
  <si>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</si>
  <si>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</si>
  <si>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</si>
  <si>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</si>
  <si>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</si>
  <si>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</si>
  <si>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</si>
  <si>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</si>
  <si>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</si>
  <si>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</si>
  <si>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</si>
  <si>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</si>
  <si>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</si>
  <si>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</si>
  <si>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</si>
  <si>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</si>
  <si>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</si>
  <si>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</si>
  <si>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</si>
  <si>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</si>
  <si>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</si>
  <si>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</si>
  <si>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</si>
  <si>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</si>
  <si>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</si>
  <si>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</si>
  <si>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</si>
  <si>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</si>
  <si>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</si>
  <si>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</si>
  <si>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</si>
  <si>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</si>
  <si>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</si>
  <si>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</si>
  <si>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</si>
  <si>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</si>
  <si>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</si>
  <si>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</si>
  <si>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</si>
  <si>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</si>
  <si>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</si>
  <si>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</si>
  <si>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</si>
  <si>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</si>
  <si>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</si>
  <si>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</si>
  <si>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</si>
  <si>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</si>
  <si>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</si>
  <si>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</si>
  <si>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</si>
  <si>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</si>
  <si>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</si>
  <si>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</si>
  <si>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</si>
  <si>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</si>
  <si>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</si>
  <si>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</si>
  <si>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</si>
  <si>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</si>
  <si>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</si>
  <si>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</si>
  <si>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</si>
  <si>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</si>
  <si>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</si>
  <si>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</si>
  <si>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</si>
  <si>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</si>
  <si>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</si>
  <si>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</si>
  <si>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</si>
  <si>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</si>
  <si>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</si>
  <si>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</si>
  <si>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</si>
  <si>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</si>
  <si>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</si>
  <si>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</si>
  <si>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</si>
  <si>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</si>
  <si>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</si>
  <si>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</si>
  <si>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</si>
  <si>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</si>
  <si>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</si>
  <si>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</si>
  <si>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</si>
  <si>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</si>
  <si>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</si>
  <si>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</si>
  <si>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</si>
  <si>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</si>
  <si>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</si>
  <si>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</si>
  <si>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</si>
  <si>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</si>
  <si>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</si>
  <si>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</si>
  <si>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</si>
  <si>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</si>
  <si>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</si>
  <si>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</si>
  <si>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</si>
  <si>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</si>
  <si>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</si>
  <si>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</si>
  <si>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</si>
  <si>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</si>
  <si>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</si>
  <si>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</si>
  <si>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</si>
  <si>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</si>
  <si>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</si>
  <si>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</si>
  <si>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</si>
  <si>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</si>
  <si>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</si>
  <si>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</si>
  <si>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</si>
  <si>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</si>
  <si>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</si>
  <si>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</si>
  <si>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</si>
  <si>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</si>
  <si>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</si>
  <si>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</si>
  <si>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</si>
  <si>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</si>
  <si>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</si>
  <si>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</si>
  <si>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</si>
  <si>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</si>
  <si>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</si>
  <si>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</si>
  <si>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</si>
  <si>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</si>
  <si>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</si>
  <si>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</si>
  <si>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</si>
  <si>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</si>
  <si>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</si>
  <si>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</si>
  <si>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</si>
  <si>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</si>
  <si>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</si>
  <si>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</si>
  <si>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</si>
  <si>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</si>
  <si>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</si>
  <si>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</si>
  <si>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</si>
  <si>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</si>
  <si>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</si>
  <si>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</si>
  <si>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</si>
  <si>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</si>
  <si>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</si>
  <si>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</si>
  <si>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</si>
  <si>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</si>
  <si>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</si>
  <si>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</si>
  <si>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</si>
  <si>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</si>
  <si>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</si>
  <si>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</si>
  <si>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</si>
  <si>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</si>
  <si>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</si>
  <si>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</si>
  <si>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</si>
  <si>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</si>
  <si>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</si>
  <si>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</si>
  <si>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</si>
  <si>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</si>
  <si>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</si>
  <si>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</si>
  <si>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</si>
  <si>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</si>
  <si>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</si>
  <si>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</si>
  <si>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</si>
  <si>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</si>
  <si>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</si>
  <si>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</si>
  <si>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</si>
  <si>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</si>
  <si>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</si>
  <si>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</si>
  <si>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</si>
  <si>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</si>
  <si>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</si>
  <si>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</si>
  <si>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</si>
  <si>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</si>
  <si>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</si>
  <si>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</si>
  <si>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</si>
  <si>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</si>
  <si>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</si>
  <si>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</si>
  <si>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</si>
  <si>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</si>
  <si>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</si>
  <si>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</si>
  <si>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</si>
  <si>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</si>
  <si>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</si>
  <si>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</si>
  <si>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</si>
  <si>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</si>
  <si>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</si>
  <si>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</si>
  <si>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</si>
  <si>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</si>
  <si>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</si>
  <si>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</si>
  <si>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</si>
  <si>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</si>
  <si>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</si>
  <si>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</si>
  <si>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</si>
  <si>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</si>
  <si>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</si>
  <si>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</si>
  <si>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</si>
  <si>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</si>
  <si>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</si>
  <si>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</si>
  <si>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</si>
  <si>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</si>
  <si>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</si>
  <si>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</si>
  <si>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</si>
  <si>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</si>
  <si>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</si>
  <si>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</si>
  <si>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</si>
  <si>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</si>
  <si>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</si>
  <si>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</si>
  <si>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</si>
  <si>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</si>
  <si>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</si>
  <si>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</si>
  <si>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</si>
  <si>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</si>
  <si>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</si>
  <si>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</si>
  <si>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</si>
  <si>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</si>
  <si>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</si>
  <si>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</si>
  <si>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</si>
  <si>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</si>
  <si>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</si>
  <si>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</si>
  <si>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</si>
  <si>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</si>
  <si>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</si>
  <si>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</si>
  <si>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</si>
  <si>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</si>
  <si>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</si>
  <si>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</si>
  <si>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</si>
  <si>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</si>
  <si>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</si>
  <si>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</si>
  <si>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</si>
  <si>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</si>
  <si>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</si>
  <si>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</si>
  <si>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</si>
  <si>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</si>
  <si>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</si>
  <si>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</si>
  <si>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</si>
  <si>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</si>
  <si>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</si>
  <si>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</si>
  <si>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</si>
  <si>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</si>
  <si>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</si>
  <si>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</si>
  <si>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</si>
  <si>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</si>
  <si>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</si>
  <si>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</si>
  <si>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</si>
  <si>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</si>
  <si>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</si>
  <si>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</si>
  <si>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</si>
  <si>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</si>
  <si>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</si>
  <si>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</si>
  <si>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</si>
  <si>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</si>
  <si>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</si>
  <si>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</si>
  <si>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</si>
  <si>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</si>
  <si>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</si>
  <si>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</si>
  <si>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</si>
  <si>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</si>
  <si>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</si>
  <si>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</si>
  <si>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</si>
  <si>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</si>
  <si>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</si>
  <si>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</si>
  <si>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</si>
  <si>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</si>
  <si>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</si>
  <si>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</si>
  <si>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</si>
  <si>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</si>
  <si>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</si>
  <si>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</si>
  <si>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</si>
  <si>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</si>
  <si>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</si>
  <si>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</si>
  <si>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</si>
  <si>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</si>
  <si>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</si>
  <si>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</si>
  <si>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</si>
  <si>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</si>
  <si>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</si>
  <si>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</si>
  <si>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</si>
  <si>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</si>
  <si>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</si>
  <si>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</si>
  <si>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</si>
  <si>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</si>
  <si>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</si>
  <si>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</si>
  <si>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</si>
  <si>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</si>
  <si>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</si>
  <si>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</si>
  <si>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</si>
  <si>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</si>
  <si>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</si>
  <si>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</si>
  <si>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</si>
  <si>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</si>
  <si>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</si>
  <si>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</si>
  <si>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</si>
  <si>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</si>
  <si>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</si>
  <si>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</si>
  <si>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</si>
  <si>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</si>
  <si>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</si>
  <si>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</si>
  <si>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</si>
  <si>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</si>
  <si>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</si>
  <si>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</si>
  <si>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</si>
  <si>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</si>
  <si>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</si>
  <si>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</si>
  <si>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</si>
  <si>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</si>
  <si>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</si>
  <si>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</si>
  <si>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</si>
  <si>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</si>
  <si>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</si>
  <si>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</si>
  <si>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</si>
  <si>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</si>
  <si>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</si>
  <si>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</si>
  <si>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</si>
  <si>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</si>
  <si>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</si>
  <si>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</si>
  <si>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</si>
  <si>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</si>
  <si>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</si>
  <si>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</si>
  <si>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</si>
  <si>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</si>
  <si>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</si>
  <si>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</si>
  <si>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</si>
  <si>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</si>
  <si>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</si>
  <si>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</si>
  <si>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</si>
  <si>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</si>
  <si>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</si>
  <si>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</si>
  <si>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</si>
  <si>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</si>
  <si>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</si>
  <si>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</si>
  <si>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</si>
  <si>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</si>
  <si>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</si>
  <si>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</si>
  <si>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</si>
  <si>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</si>
  <si>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</si>
  <si>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</si>
  <si>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</si>
  <si>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</si>
  <si>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</si>
  <si>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</si>
  <si>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</si>
  <si>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</si>
  <si>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</si>
  <si>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</si>
  <si>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</si>
  <si>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</si>
  <si>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</si>
  <si>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</si>
  <si>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</si>
  <si>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</si>
  <si>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</si>
  <si>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</si>
  <si>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</si>
  <si>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</si>
  <si>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</si>
  <si>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</si>
  <si>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</si>
  <si>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</si>
  <si>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</si>
  <si>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</si>
  <si>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</si>
  <si>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</si>
  <si>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</si>
  <si>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</si>
  <si>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</si>
  <si>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</si>
  <si>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</si>
  <si>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</si>
  <si>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</si>
  <si>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</si>
  <si>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</si>
  <si>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</si>
  <si>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</si>
  <si>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</si>
  <si>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</si>
  <si>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</si>
  <si>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</si>
  <si>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</si>
  <si>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</si>
  <si>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</si>
  <si>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</si>
  <si>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</si>
  <si>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</si>
  <si>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</si>
  <si>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</si>
  <si>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</si>
  <si>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</si>
  <si>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</si>
  <si>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</si>
  <si>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</si>
  <si>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</si>
  <si>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</si>
  <si>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</si>
  <si>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</si>
  <si>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</si>
  <si>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</si>
  <si>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</si>
  <si>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</si>
  <si>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</si>
  <si>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</si>
  <si>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</si>
  <si>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</si>
  <si>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</si>
  <si>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</si>
  <si>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</si>
  <si>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</si>
  <si>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</si>
  <si>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</si>
  <si>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</si>
  <si>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</si>
  <si>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</si>
  <si>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</si>
  <si>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</si>
  <si>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</si>
  <si>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</si>
  <si>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</si>
  <si>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</si>
  <si>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</si>
  <si>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</si>
  <si>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</si>
  <si>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</si>
  <si>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</si>
  <si>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</si>
  <si>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</si>
  <si>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</si>
  <si>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</si>
  <si>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</si>
  <si>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</si>
  <si>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</si>
  <si>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</si>
  <si>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</si>
  <si>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</si>
  <si>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</si>
  <si>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</si>
  <si>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</si>
  <si>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</si>
  <si>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</si>
  <si>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</si>
  <si>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</si>
  <si>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</si>
  <si>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</si>
  <si>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</si>
  <si>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</si>
  <si>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</si>
  <si>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</si>
  <si>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</si>
  <si>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</si>
  <si>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</si>
  <si>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</si>
  <si>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</si>
  <si>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</si>
  <si>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</si>
  <si>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</si>
  <si>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</si>
  <si>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</si>
  <si>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</si>
  <si>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</si>
  <si>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</si>
  <si>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</si>
  <si>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</si>
  <si>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</si>
  <si>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</si>
  <si>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</si>
  <si>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</si>
  <si>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</si>
  <si>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</si>
  <si>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</si>
  <si>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</si>
  <si>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</si>
  <si>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</si>
  <si>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</si>
  <si>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</si>
  <si>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</si>
  <si>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</si>
  <si>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</si>
  <si>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</si>
  <si>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</si>
  <si>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</si>
  <si>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</si>
  <si>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</si>
  <si>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</si>
  <si>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</si>
  <si>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</si>
  <si>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</si>
  <si>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</si>
  <si>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</si>
  <si>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</si>
  <si>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</si>
  <si>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</si>
  <si>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</si>
  <si>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</si>
  <si>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</si>
  <si>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</si>
  <si>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</si>
  <si>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</si>
  <si>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</si>
  <si>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</si>
  <si>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</si>
  <si>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</si>
  <si>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</si>
  <si>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</si>
  <si>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</si>
  <si>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</si>
  <si>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</si>
  <si>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</si>
  <si>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</si>
  <si>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</si>
  <si>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</si>
  <si>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</si>
  <si>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</si>
  <si>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</si>
  <si>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</si>
  <si>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</si>
  <si>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</si>
  <si>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</si>
  <si>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</si>
  <si>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</si>
  <si>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</si>
  <si>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</si>
  <si>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</si>
  <si>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</si>
  <si>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</si>
  <si>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</si>
  <si>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</si>
  <si>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</si>
  <si>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</si>
  <si>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</si>
  <si>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</si>
  <si>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</si>
  <si>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</si>
  <si>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</si>
  <si>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</si>
  <si>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</si>
  <si>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</si>
  <si>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</si>
  <si>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</si>
  <si>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</si>
  <si>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</si>
  <si>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</si>
  <si>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</si>
  <si>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</si>
  <si>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</si>
  <si>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</si>
  <si>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</si>
  <si>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</si>
  <si>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</si>
  <si>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</si>
  <si>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</si>
  <si>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</si>
  <si>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</si>
  <si>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</si>
  <si>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</si>
  <si>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</si>
  <si>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</si>
  <si>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</si>
  <si>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</si>
  <si>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</si>
  <si>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</si>
  <si>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</si>
  <si>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</si>
  <si>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</si>
  <si>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</si>
  <si>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</si>
  <si>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</si>
  <si>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</si>
  <si>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</si>
  <si>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</si>
  <si>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</si>
  <si>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</si>
  <si>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</si>
  <si>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</si>
  <si>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</si>
  <si>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</si>
  <si>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</si>
  <si>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</si>
  <si>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</si>
  <si>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</si>
  <si>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</si>
  <si>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</si>
  <si>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</si>
  <si>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</si>
  <si>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</si>
  <si>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</si>
  <si>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</si>
  <si>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</si>
  <si>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</si>
  <si>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</si>
  <si>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</si>
  <si>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</si>
  <si>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</si>
  <si>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</si>
  <si>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</si>
  <si>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</si>
  <si>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</si>
  <si>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</si>
  <si>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</si>
  <si>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</si>
  <si>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</si>
  <si>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</si>
  <si>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</si>
  <si>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</si>
  <si>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</si>
  <si>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</si>
  <si>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</si>
  <si>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</si>
  <si>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</si>
  <si>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</si>
  <si>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</si>
  <si>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</si>
  <si>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</si>
  <si>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</si>
  <si>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</si>
  <si>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</si>
  <si>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</si>
  <si>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</si>
  <si>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</si>
  <si>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</si>
  <si>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</si>
  <si>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</si>
  <si>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</si>
  <si>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</si>
  <si>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</si>
  <si>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</si>
  <si>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</si>
  <si>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</si>
  <si>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</si>
  <si>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</si>
  <si>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</si>
  <si>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</si>
  <si>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</si>
  <si>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</si>
  <si>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</si>
  <si>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</si>
  <si>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</si>
  <si>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</si>
  <si>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</si>
  <si>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</si>
  <si>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</si>
  <si>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</si>
  <si>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</si>
  <si>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</si>
  <si>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</si>
  <si>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</si>
  <si>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</si>
  <si>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</si>
  <si>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</si>
  <si>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</si>
  <si>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</si>
  <si>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</si>
  <si>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</si>
  <si>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</si>
  <si>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</si>
  <si>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</si>
  <si>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</si>
  <si>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</si>
  <si>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</si>
  <si>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</si>
  <si>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</si>
  <si>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</si>
  <si>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</si>
  <si>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</si>
  <si>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</si>
  <si>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</si>
  <si>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</si>
  <si>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</si>
  <si>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</si>
  <si>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</si>
  <si>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</si>
  <si>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</si>
  <si>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</si>
  <si>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</si>
  <si>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</si>
  <si>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</si>
  <si>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</si>
  <si>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</si>
  <si>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</si>
  <si>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</si>
  <si>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</si>
  <si>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</si>
  <si>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</si>
  <si>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</si>
  <si>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</si>
  <si>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</si>
  <si>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</si>
  <si>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</si>
  <si>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</si>
  <si>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</si>
  <si>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</si>
  <si>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</si>
  <si>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</si>
  <si>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</si>
  <si>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</si>
  <si>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</si>
  <si>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</si>
  <si>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</si>
  <si>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</si>
  <si>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</si>
  <si>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</si>
  <si>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</si>
  <si>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</si>
  <si>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</si>
  <si>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</si>
  <si>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</si>
  <si>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</si>
  <si>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</si>
  <si>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</si>
  <si>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</si>
  <si>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</si>
  <si>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</si>
  <si>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</si>
  <si>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</si>
  <si>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</si>
  <si>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</si>
  <si>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</si>
  <si>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</si>
  <si>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</si>
  <si>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</si>
  <si>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</si>
  <si>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</si>
  <si>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</si>
  <si>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</si>
  <si>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</si>
  <si>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</si>
  <si>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</si>
  <si>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</si>
  <si>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</si>
  <si>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</si>
  <si>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</si>
  <si>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</si>
  <si>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</si>
  <si>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</si>
  <si>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</si>
  <si>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</si>
  <si>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</si>
  <si>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</si>
  <si>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</si>
  <si>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</si>
  <si>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</si>
  <si>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</si>
  <si>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</si>
  <si>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</si>
  <si>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</si>
  <si>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</si>
  <si>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</si>
  <si>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</si>
  <si>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</si>
  <si>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</si>
  <si>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</si>
  <si>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</si>
  <si>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</si>
  <si>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</si>
  <si>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</si>
  <si>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</si>
  <si>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</si>
  <si>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</si>
  <si>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</si>
  <si>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</si>
  <si>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</si>
  <si>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</si>
  <si>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</si>
  <si>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</si>
  <si>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</si>
  <si>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</si>
  <si>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</si>
  <si>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</si>
  <si>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</si>
  <si>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</si>
  <si>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</si>
  <si>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</si>
  <si>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</si>
  <si>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</si>
  <si>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</si>
  <si>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</si>
  <si>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</si>
  <si>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</si>
  <si>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</si>
  <si>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</si>
  <si>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</si>
  <si>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</si>
  <si>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</si>
  <si>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</si>
  <si>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</si>
  <si>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</si>
  <si>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</si>
  <si>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</si>
  <si>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</si>
  <si>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</si>
  <si>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</si>
  <si>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</si>
  <si>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</si>
  <si>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</si>
  <si>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</si>
  <si>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</si>
  <si>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</si>
  <si>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</si>
  <si>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</si>
  <si>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</si>
  <si>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</si>
  <si>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</si>
  <si>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</si>
  <si>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</si>
  <si>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</si>
  <si>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</si>
  <si>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</si>
  <si>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</si>
  <si>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</si>
  <si>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</si>
  <si>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</si>
  <si>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</si>
  <si>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</si>
  <si>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</si>
  <si>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</si>
  <si>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</si>
  <si>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</si>
  <si>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</si>
  <si>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</si>
  <si>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</si>
  <si>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</si>
  <si>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</si>
  <si>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</si>
  <si>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</si>
  <si>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</si>
  <si>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</si>
  <si>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</si>
  <si>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</si>
  <si>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</si>
  <si>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</si>
  <si>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</si>
  <si>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</si>
  <si>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</si>
  <si>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</si>
  <si>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</si>
  <si>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</si>
  <si>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</si>
  <si>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</si>
  <si>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</si>
  <si>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</si>
  <si>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</si>
  <si>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</si>
  <si>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</si>
  <si>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</si>
  <si>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</si>
  <si>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</si>
  <si>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</si>
  <si>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</si>
  <si>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</si>
  <si>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</si>
  <si>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</si>
  <si>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</si>
  <si>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</si>
  <si>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</si>
  <si>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</si>
  <si>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</si>
  <si>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</si>
  <si>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</si>
  <si>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</si>
  <si>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</si>
  <si>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</si>
  <si>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</si>
  <si>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</si>
  <si>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</si>
  <si>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</si>
  <si>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</si>
  <si>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</si>
  <si>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</si>
  <si>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</si>
  <si>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</si>
  <si>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</si>
  <si>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</si>
  <si>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</si>
  <si>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</si>
  <si>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</si>
  <si>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</si>
  <si>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</si>
  <si>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</si>
  <si>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</si>
  <si>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</si>
  <si>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</si>
  <si>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</si>
  <si>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</si>
  <si>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</si>
  <si>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</si>
  <si>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</si>
  <si>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</si>
  <si>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</si>
  <si>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</si>
  <si>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</si>
  <si>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</si>
  <si>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</si>
  <si>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</si>
  <si>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</si>
  <si>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</si>
  <si>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</si>
  <si>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</si>
  <si>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</si>
  <si>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</si>
  <si>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</si>
  <si>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</si>
  <si>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</si>
  <si>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</si>
  <si>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</si>
  <si>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</si>
  <si>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</si>
  <si>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</si>
  <si>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</si>
  <si>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</si>
  <si>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</si>
  <si>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</si>
  <si>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</si>
  <si>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</si>
  <si>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</si>
  <si>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</si>
  <si>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</si>
  <si>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</si>
  <si>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</si>
  <si>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</si>
  <si>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</si>
  <si>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</si>
  <si>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</si>
  <si>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</si>
  <si>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</si>
  <si>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</si>
  <si>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</si>
  <si>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</si>
  <si>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</si>
  <si>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</si>
  <si>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</si>
  <si>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</si>
  <si>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</si>
  <si>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</si>
  <si>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</si>
  <si>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</si>
  <si>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</si>
  <si>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</si>
  <si>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</si>
  <si>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</si>
  <si>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</si>
  <si>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</si>
  <si>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</si>
  <si>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</si>
  <si>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</si>
  <si>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</si>
  <si>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</si>
  <si>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</si>
  <si>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</si>
  <si>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</si>
  <si>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</si>
  <si>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</si>
  <si>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</si>
  <si>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</si>
  <si>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</si>
  <si>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</si>
  <si>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</si>
  <si>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</si>
  <si>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</si>
  <si>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</si>
  <si>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</si>
  <si>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</si>
  <si>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</si>
  <si>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</si>
  <si>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</si>
  <si>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</si>
  <si>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</si>
  <si>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</si>
  <si>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</si>
  <si>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</si>
  <si>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</si>
  <si>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</si>
  <si>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</si>
  <si>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</si>
  <si>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</si>
  <si>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</si>
  <si>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</si>
  <si>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</si>
  <si>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</si>
  <si>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</si>
  <si>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</si>
  <si>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</si>
  <si>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</si>
  <si>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</si>
  <si>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</si>
  <si>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</si>
  <si>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</si>
  <si>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</si>
  <si>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</si>
  <si>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</si>
  <si>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</si>
  <si>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</si>
  <si>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</si>
  <si>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</si>
  <si>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</si>
  <si>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</si>
  <si>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</si>
  <si>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</si>
  <si>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</si>
  <si>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</si>
  <si>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</si>
  <si>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</si>
  <si>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</si>
  <si>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</si>
  <si>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</si>
  <si>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</si>
  <si>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</si>
  <si>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</si>
  <si>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</si>
  <si>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</si>
  <si>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</si>
  <si>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</si>
  <si>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</si>
  <si>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</si>
  <si>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</si>
  <si>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</si>
  <si>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</si>
  <si>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</si>
  <si>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</si>
  <si>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</si>
  <si>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</si>
  <si>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</si>
  <si>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</si>
  <si>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</si>
  <si>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</si>
  <si>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</si>
  <si>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</si>
  <si>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</si>
  <si>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</si>
  <si>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</si>
  <si>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</si>
  <si>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</si>
  <si>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</si>
  <si>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</si>
  <si>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</si>
  <si>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</si>
  <si>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</si>
  <si>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</si>
  <si>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</si>
  <si>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</si>
  <si>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</si>
  <si>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</si>
  <si>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</si>
  <si>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</si>
  <si>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</si>
  <si>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</si>
  <si>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</si>
  <si>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</si>
  <si>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</si>
  <si>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</si>
  <si>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</si>
  <si>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</si>
  <si>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</si>
  <si>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</si>
  <si>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</si>
  <si>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</si>
  <si>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</si>
  <si>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</si>
  <si>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</si>
  <si>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</si>
  <si>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</si>
  <si>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</si>
  <si>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</si>
  <si>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</si>
  <si>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</si>
  <si>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</si>
  <si>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</si>
  <si>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</si>
  <si>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</si>
  <si>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</si>
  <si>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</si>
  <si>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</si>
  <si>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</si>
  <si>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</si>
  <si>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</si>
  <si>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</si>
  <si>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</si>
  <si>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</si>
  <si>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</si>
  <si>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</si>
  <si>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</si>
  <si>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</si>
  <si>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</si>
  <si>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</si>
  <si>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</si>
  <si>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</si>
  <si>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</si>
  <si>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</si>
  <si>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</si>
  <si>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</si>
  <si>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</si>
  <si>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</si>
  <si>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</si>
  <si>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</si>
  <si>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</si>
  <si>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</si>
  <si>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</si>
  <si>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</si>
  <si>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</si>
  <si>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</si>
  <si>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</si>
  <si>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</si>
  <si>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</si>
  <si>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</si>
  <si>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</si>
  <si>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</si>
  <si>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</si>
  <si>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</si>
  <si>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</si>
  <si>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</si>
  <si>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</si>
  <si>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</si>
  <si>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</si>
  <si>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</si>
  <si>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</si>
  <si>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</si>
  <si>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</si>
  <si>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</si>
  <si>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</si>
  <si>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</si>
  <si>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</si>
  <si>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</si>
  <si>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</si>
  <si>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</si>
  <si>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</si>
  <si>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</si>
  <si>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</si>
  <si>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</si>
  <si>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</si>
  <si>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</si>
  <si>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</si>
  <si>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</si>
  <si>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</si>
  <si>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</si>
  <si>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</si>
  <si>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</si>
  <si>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</si>
  <si>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</si>
  <si>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</si>
  <si>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</si>
  <si>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</si>
  <si>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</si>
  <si>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</si>
  <si>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</si>
  <si>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</si>
  <si>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</si>
  <si>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</si>
  <si>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</si>
  <si>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</si>
  <si>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</si>
  <si>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</si>
  <si>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</si>
  <si>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</si>
  <si>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</si>
  <si>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</si>
  <si>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</si>
  <si>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</si>
  <si>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</si>
  <si>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</si>
  <si>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</si>
  <si>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</si>
  <si>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</si>
  <si>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</si>
  <si>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</si>
  <si>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</si>
  <si>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</si>
  <si>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</si>
  <si>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</si>
  <si>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</si>
  <si>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</si>
  <si>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</si>
  <si>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</si>
  <si>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</si>
  <si>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</si>
  <si>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</si>
  <si>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</si>
  <si>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</si>
  <si>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</si>
  <si>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</si>
  <si>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</si>
  <si>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</si>
  <si>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</si>
  <si>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</si>
  <si>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</si>
  <si>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</si>
  <si>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</si>
  <si>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</si>
  <si>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</si>
  <si>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</si>
  <si>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</si>
  <si>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</si>
  <si>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</si>
  <si>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</si>
  <si>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</si>
  <si>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</si>
  <si>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</si>
  <si>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</si>
  <si>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</si>
  <si>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</si>
  <si>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</si>
  <si>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</si>
  <si>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</si>
  <si>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</si>
  <si>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</si>
  <si>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</si>
  <si>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</si>
  <si>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</si>
  <si>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</si>
  <si>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</si>
  <si>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</si>
  <si>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</si>
  <si>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</si>
  <si>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</si>
  <si>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</si>
  <si>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</si>
  <si>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</si>
  <si>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</si>
  <si>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</si>
  <si>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</si>
  <si>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</si>
  <si>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</si>
  <si>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</si>
  <si>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</si>
  <si>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</si>
  <si>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</si>
  <si>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</si>
  <si>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</si>
  <si>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</si>
  <si>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</si>
  <si>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</si>
  <si>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</si>
  <si>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</si>
  <si>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</si>
  <si>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</si>
  <si>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</si>
  <si>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</si>
  <si>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</si>
  <si>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</si>
  <si>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</si>
  <si>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</si>
  <si>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</si>
  <si>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</si>
  <si>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</si>
  <si>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</si>
  <si>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</si>
  <si>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</si>
  <si>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</si>
  <si>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</si>
  <si>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</si>
  <si>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</si>
  <si>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</si>
  <si>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</si>
  <si>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</si>
  <si>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</si>
  <si>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</si>
  <si>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</si>
  <si>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</si>
  <si>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</si>
  <si>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</si>
  <si>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</si>
  <si>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</si>
  <si>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</si>
  <si>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</si>
  <si>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</si>
  <si>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</si>
  <si>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</si>
  <si>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</si>
  <si>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</si>
  <si>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</si>
  <si>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</si>
  <si>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</si>
  <si>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</si>
  <si>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</si>
  <si>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</si>
  <si>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</si>
  <si>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</si>
  <si>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</si>
  <si>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</si>
  <si>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</si>
  <si>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</si>
  <si>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</si>
  <si>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</si>
  <si>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</si>
  <si>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</si>
  <si>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</si>
  <si>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</si>
  <si>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</si>
  <si>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</si>
  <si>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</si>
  <si>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</si>
  <si>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</si>
  <si>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</si>
  <si>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</si>
  <si>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</si>
  <si>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</si>
  <si>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</si>
  <si>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</si>
  <si>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</si>
  <si>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</si>
  <si>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</si>
  <si>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</si>
  <si>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</si>
  <si>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</si>
  <si>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</si>
  <si>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</si>
  <si>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</si>
  <si>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</si>
  <si>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</si>
  <si>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</si>
  <si>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</si>
  <si>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</si>
  <si>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</si>
  <si>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</si>
  <si>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</si>
  <si>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</si>
  <si>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</si>
  <si>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</si>
  <si>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</si>
  <si>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</si>
  <si>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</si>
  <si>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</si>
  <si>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</si>
  <si>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</si>
  <si>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</si>
  <si>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</si>
  <si>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</si>
  <si>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</si>
  <si>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</si>
  <si>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</si>
  <si>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</si>
  <si>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</si>
  <si>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</si>
  <si>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</si>
  <si>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</si>
  <si>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</si>
  <si>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</si>
  <si>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</si>
  <si>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</si>
  <si>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</si>
  <si>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</si>
  <si>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</si>
  <si>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</si>
  <si>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</si>
  <si>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</si>
  <si>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</si>
  <si>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</si>
  <si>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</si>
  <si>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</si>
  <si>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</si>
  <si>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</si>
  <si>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</si>
  <si>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</si>
  <si>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</si>
  <si>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</si>
  <si>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</si>
  <si>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</si>
  <si>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</si>
  <si>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</si>
  <si>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</si>
  <si>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</si>
  <si>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</si>
  <si>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</si>
  <si>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</si>
  <si>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</si>
  <si>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</si>
  <si>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</si>
  <si>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</si>
  <si>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</si>
  <si>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</si>
  <si>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</si>
  <si>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</si>
  <si>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</si>
  <si>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</si>
  <si>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</si>
  <si>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</si>
  <si>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</si>
  <si>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</si>
  <si>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</si>
  <si>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</si>
  <si>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</si>
  <si>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</si>
  <si>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</si>
  <si>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</si>
  <si>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</si>
  <si>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</si>
  <si>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</si>
  <si>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</si>
  <si>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</si>
  <si>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</si>
  <si>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</si>
  <si>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</si>
  <si>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</si>
  <si>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</si>
  <si>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</si>
  <si>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</si>
  <si>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</si>
  <si>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</si>
  <si>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</si>
  <si>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</si>
  <si>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</si>
  <si>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</si>
  <si>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</si>
  <si>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</si>
  <si>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</si>
  <si>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</si>
  <si>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</si>
  <si>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</si>
  <si>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</si>
  <si>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</si>
  <si>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</si>
  <si>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</si>
  <si>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</si>
  <si>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</si>
  <si>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</si>
  <si>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</si>
  <si>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</si>
  <si>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</si>
  <si>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</si>
  <si>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</si>
  <si>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</si>
  <si>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</si>
  <si>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</si>
  <si>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</si>
  <si>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</si>
  <si>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</si>
  <si>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</si>
  <si>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</si>
  <si>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</si>
  <si>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</si>
  <si>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</si>
  <si>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</si>
  <si>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</si>
  <si>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</si>
  <si>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</si>
  <si>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</si>
  <si>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</si>
  <si>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</si>
  <si>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</si>
  <si>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</si>
  <si>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</si>
  <si>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</si>
  <si>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</si>
  <si>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</si>
  <si>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</si>
  <si>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</si>
  <si>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</si>
  <si>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</si>
  <si>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</si>
  <si>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</si>
  <si>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</si>
  <si>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</si>
  <si>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</si>
  <si>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</si>
  <si>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</si>
  <si>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</si>
  <si>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</si>
  <si>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</si>
  <si>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</si>
  <si>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</si>
  <si>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</si>
  <si>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</si>
  <si>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</si>
  <si>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</si>
  <si>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</si>
  <si>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</si>
  <si>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</si>
  <si>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</si>
  <si>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</si>
  <si>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</si>
  <si>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</si>
  <si>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</si>
  <si>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</si>
  <si>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</si>
  <si>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</si>
  <si>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</si>
  <si>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</si>
  <si>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</si>
  <si>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</si>
  <si>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</si>
  <si>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</si>
  <si>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</si>
  <si>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</si>
  <si>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</si>
  <si>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</si>
  <si>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</si>
  <si>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</si>
  <si>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</si>
  <si>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</si>
  <si>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</si>
  <si>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</si>
  <si>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</si>
  <si>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</si>
  <si>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</si>
  <si>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</si>
  <si>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</si>
  <si>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</si>
  <si>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</si>
  <si>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</si>
  <si>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</si>
  <si>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</si>
  <si>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</si>
  <si>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</si>
  <si>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</si>
  <si>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</si>
  <si>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</si>
  <si>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</si>
  <si>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</si>
  <si>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</si>
  <si>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</si>
  <si>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</si>
  <si>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</si>
  <si>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</si>
  <si>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</si>
  <si>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</si>
  <si>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</si>
  <si>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</si>
  <si>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</si>
  <si>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</si>
  <si>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</si>
  <si>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</si>
  <si>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</si>
  <si>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</si>
  <si>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</si>
  <si>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</si>
  <si>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</si>
  <si>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</si>
  <si>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</si>
  <si>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</si>
  <si>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</si>
  <si>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</si>
  <si>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</si>
  <si>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</si>
  <si>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</si>
  <si>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</si>
  <si>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</si>
  <si>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</si>
  <si>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</si>
  <si>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</si>
  <si>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</si>
  <si>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</si>
  <si>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</si>
  <si>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</si>
  <si>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</si>
  <si>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</si>
  <si>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</si>
  <si>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</si>
  <si>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</si>
  <si>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</si>
  <si>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</si>
  <si>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</si>
  <si>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</si>
  <si>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</si>
  <si>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</si>
  <si>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</si>
  <si>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</si>
  <si>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</si>
  <si>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</si>
  <si>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</si>
  <si>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</si>
  <si>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</si>
  <si>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</si>
  <si>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</si>
  <si>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</si>
  <si>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</si>
  <si>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</si>
  <si>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</si>
  <si>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</si>
  <si>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</si>
  <si>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</si>
  <si>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</si>
  <si>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</si>
  <si>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</si>
  <si>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</si>
  <si>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</si>
  <si>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</si>
  <si>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</si>
  <si>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</si>
  <si>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</si>
  <si>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</si>
  <si>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</si>
  <si>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</si>
  <si>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</si>
  <si>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</si>
  <si>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</si>
  <si>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</si>
  <si>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</si>
  <si>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</si>
  <si>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</si>
  <si>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</si>
  <si>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</si>
  <si>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</si>
  <si>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</si>
  <si>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</si>
  <si>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</si>
  <si>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</si>
  <si>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</si>
  <si>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</si>
  <si>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</si>
  <si>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</si>
  <si>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</si>
  <si>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</si>
  <si>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</si>
  <si>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</si>
  <si>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</si>
  <si>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</si>
  <si>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</si>
  <si>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</si>
  <si>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</si>
  <si>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</si>
  <si>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</si>
  <si>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</si>
  <si>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</si>
  <si>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</si>
  <si>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</si>
  <si>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</si>
  <si>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</si>
  <si>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</si>
  <si>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</si>
  <si>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</si>
  <si>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</si>
  <si>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</si>
  <si>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</si>
  <si>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</si>
  <si>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</si>
  <si>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</si>
  <si>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</si>
  <si>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</si>
  <si>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</si>
  <si>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</si>
  <si>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</si>
  <si>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</si>
  <si>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</si>
  <si>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</si>
  <si>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</si>
  <si>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</si>
  <si>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</si>
  <si>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</si>
  <si>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</si>
  <si>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</si>
  <si>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</si>
  <si>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</si>
  <si>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</si>
  <si>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</si>
  <si>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</si>
  <si>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</si>
  <si>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</si>
  <si>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</si>
  <si>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</si>
  <si>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</si>
  <si>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</si>
  <si>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</si>
  <si>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</si>
  <si>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</si>
  <si>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</si>
  <si>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</si>
  <si>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</si>
  <si>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</si>
  <si>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</si>
  <si>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</si>
  <si>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</si>
  <si>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</si>
  <si>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</si>
  <si>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</si>
  <si>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</si>
  <si>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</si>
  <si>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</si>
  <si>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</si>
  <si>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</si>
  <si>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</si>
  <si>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</si>
  <si>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</si>
  <si>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</si>
  <si>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</si>
  <si>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</si>
  <si>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</si>
  <si>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</si>
  <si>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</si>
  <si>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</si>
  <si>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</si>
  <si>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</si>
  <si>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</si>
  <si>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</si>
  <si>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</si>
  <si>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</si>
  <si>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</si>
  <si>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</si>
  <si>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</si>
  <si>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</si>
  <si>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</si>
  <si>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</si>
  <si>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</si>
  <si>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</si>
  <si>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</si>
  <si>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</si>
  <si>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</si>
  <si>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</si>
  <si>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</si>
  <si>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</si>
  <si>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</si>
  <si>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</si>
  <si>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</si>
  <si>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</si>
  <si>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</si>
  <si>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</si>
  <si>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</si>
  <si>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</si>
  <si>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</si>
  <si>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</si>
  <si>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</si>
  <si>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</si>
  <si>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</si>
  <si>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</si>
  <si>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</si>
  <si>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</si>
  <si>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</si>
  <si>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</si>
  <si>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</si>
  <si>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</si>
  <si>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</si>
  <si>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</si>
  <si>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</si>
  <si>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</si>
  <si>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</si>
  <si>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</si>
  <si>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</si>
  <si>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</si>
  <si>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</si>
  <si>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</si>
  <si>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</si>
  <si>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</si>
  <si>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</si>
  <si>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</si>
  <si>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</si>
  <si>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</si>
  <si>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</si>
  <si>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</si>
  <si>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</si>
  <si>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</si>
  <si>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</si>
  <si>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</si>
  <si>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</si>
  <si>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</si>
  <si>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</si>
  <si>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</si>
  <si>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</si>
  <si>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</si>
  <si>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</si>
  <si>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</si>
  <si>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</si>
  <si>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</si>
  <si>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</si>
  <si>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</si>
  <si>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</si>
  <si>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</si>
  <si>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</si>
  <si>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</si>
  <si>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</si>
  <si>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</si>
  <si>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</si>
  <si>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</si>
  <si>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</si>
  <si>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</si>
  <si>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</si>
  <si>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</si>
  <si>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</si>
  <si>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</si>
  <si>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</si>
  <si>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</si>
  <si>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</si>
  <si>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</si>
  <si>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</si>
  <si>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</si>
  <si>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</si>
  <si>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</si>
  <si>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</si>
  <si>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</si>
  <si>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</si>
  <si>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</si>
  <si>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</si>
  <si>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</si>
  <si>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</si>
  <si>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</si>
  <si>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</si>
  <si>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</si>
  <si>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</si>
  <si>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</si>
  <si>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</si>
  <si>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</si>
  <si>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</si>
  <si>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</si>
  <si>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</si>
  <si>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</si>
  <si>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</si>
  <si>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</si>
  <si>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</si>
  <si>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</si>
  <si>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</si>
  <si>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</si>
  <si>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</si>
  <si>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</si>
  <si>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</si>
  <si>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</si>
  <si>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</si>
  <si>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</si>
  <si>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</si>
  <si>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</si>
  <si>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</si>
  <si>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</si>
  <si>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</si>
  <si>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</si>
  <si>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</si>
  <si>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</si>
  <si>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</si>
  <si>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</si>
  <si>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</si>
  <si>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</si>
  <si>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</si>
  <si>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</si>
  <si>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</si>
  <si>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</si>
  <si>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</si>
  <si>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</si>
  <si>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</si>
  <si>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</si>
  <si>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</si>
  <si>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</si>
  <si>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</si>
  <si>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</si>
  <si>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</si>
  <si>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</si>
  <si>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</si>
  <si>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</si>
  <si>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</si>
  <si>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</si>
  <si>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</si>
  <si>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</si>
  <si>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</si>
  <si>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</si>
  <si>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</si>
  <si>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</si>
  <si>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</si>
  <si>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</si>
  <si>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</si>
  <si>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</si>
  <si>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</si>
  <si>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</si>
  <si>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</si>
  <si>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</si>
  <si>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</si>
  <si>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</si>
  <si>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</si>
  <si>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</si>
  <si>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</si>
  <si>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</si>
  <si>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</si>
  <si>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</si>
  <si>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</si>
  <si>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</si>
  <si>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</si>
  <si>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</si>
  <si>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</si>
  <si>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</si>
  <si>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</si>
  <si>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</si>
  <si>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</si>
  <si>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</si>
  <si>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</si>
  <si>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</si>
  <si>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</si>
  <si>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</si>
  <si>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</si>
  <si>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</si>
  <si>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</si>
  <si>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</si>
  <si>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</si>
  <si>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</si>
  <si>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</si>
  <si>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</si>
  <si>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</si>
  <si>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</si>
  <si>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</si>
  <si>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</si>
  <si>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</si>
  <si>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</si>
  <si>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</si>
  <si>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</si>
  <si>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</si>
  <si>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</si>
  <si>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</si>
  <si>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</si>
  <si>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</si>
  <si>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</si>
  <si>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</si>
  <si>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</si>
  <si>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</si>
  <si>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</si>
  <si>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</si>
  <si>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</si>
  <si>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</si>
  <si>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</si>
  <si>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</si>
  <si>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</si>
  <si>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</si>
  <si>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</si>
  <si>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</si>
  <si>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</si>
  <si>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</si>
  <si>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</si>
  <si>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</si>
  <si>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</si>
  <si>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</si>
  <si>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</si>
  <si>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</si>
  <si>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</si>
  <si>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</si>
  <si>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</si>
  <si>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</si>
  <si>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</si>
  <si>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</si>
  <si>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</si>
  <si>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</si>
  <si>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</si>
  <si>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</si>
  <si>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</si>
  <si>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</si>
  <si>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</si>
  <si>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</si>
  <si>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</si>
  <si>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</si>
  <si>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</si>
  <si>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</si>
  <si>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</si>
  <si>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</si>
  <si>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</si>
  <si>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</si>
  <si>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</si>
  <si>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</si>
  <si>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</si>
  <si>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</si>
  <si>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</si>
  <si>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</si>
  <si>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</si>
  <si>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</si>
  <si>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</si>
  <si>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</si>
  <si>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</si>
  <si>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</si>
  <si>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</si>
  <si>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</si>
  <si>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</si>
  <si>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</si>
  <si>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</si>
  <si>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</si>
  <si>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</si>
  <si>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</si>
  <si>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</si>
  <si>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</si>
  <si>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</si>
  <si>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</si>
  <si>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</si>
  <si>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</si>
  <si>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</si>
  <si>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</si>
  <si>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</si>
  <si>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</si>
  <si>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</si>
  <si>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</si>
  <si>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</si>
  <si>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</si>
  <si>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</si>
  <si>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</si>
  <si>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</si>
  <si>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</si>
  <si>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</si>
  <si>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</si>
  <si>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</si>
  <si>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</si>
  <si>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</si>
  <si>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</si>
  <si>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</si>
  <si>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</si>
  <si>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</si>
  <si>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</si>
  <si>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</si>
  <si>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</si>
  <si>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</si>
  <si>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</si>
  <si>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</si>
  <si>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</si>
  <si>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</si>
  <si>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</si>
  <si>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</si>
  <si>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</si>
  <si>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</si>
  <si>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</si>
  <si>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</si>
  <si>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</si>
  <si>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</si>
  <si>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</si>
  <si>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</si>
  <si>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</si>
  <si>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</si>
  <si>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</si>
  <si>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</si>
  <si>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</si>
  <si>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</si>
  <si>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</si>
  <si>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</si>
  <si>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</si>
  <si>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</si>
  <si>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</si>
  <si>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</si>
  <si>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</si>
  <si>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</si>
  <si>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</si>
  <si>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</si>
  <si>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</si>
  <si>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</si>
  <si>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</si>
  <si>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</si>
  <si>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</si>
  <si>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</si>
  <si>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</si>
  <si>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</si>
  <si>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</si>
  <si>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</si>
  <si>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</si>
  <si>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</si>
  <si>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</si>
  <si>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</si>
  <si>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</si>
  <si>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</si>
  <si>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</si>
  <si>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</si>
  <si>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</si>
  <si>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</si>
  <si>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</si>
  <si>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</si>
  <si>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</si>
  <si>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</si>
  <si>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</si>
  <si>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</si>
  <si>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</si>
  <si>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</si>
  <si>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</si>
  <si>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</si>
  <si>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</si>
  <si>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</si>
  <si>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</si>
  <si>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</si>
  <si>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</si>
  <si>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</si>
  <si>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</si>
  <si>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</si>
  <si>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</si>
  <si>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</si>
  <si>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</si>
  <si>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</si>
  <si>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</si>
  <si>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</si>
  <si>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</si>
  <si>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</si>
  <si>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</si>
  <si>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</si>
  <si>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</si>
  <si>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</si>
  <si>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</si>
  <si>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</si>
  <si>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</si>
  <si>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</si>
  <si>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</si>
  <si>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</si>
  <si>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</si>
  <si>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</si>
  <si>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</si>
  <si>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</si>
  <si>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</si>
  <si>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</si>
  <si>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</si>
  <si>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</si>
  <si>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</si>
  <si>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</si>
  <si>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</si>
  <si>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</si>
  <si>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</si>
  <si>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</si>
  <si>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</si>
  <si>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</si>
  <si>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</si>
  <si>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</si>
  <si>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</si>
  <si>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</si>
  <si>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</si>
  <si>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</si>
  <si>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</si>
  <si>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</si>
  <si>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</si>
  <si>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</si>
  <si>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</si>
  <si>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</si>
  <si>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</si>
  <si>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</si>
  <si>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</si>
  <si>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</si>
  <si>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</si>
  <si>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</si>
  <si>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</si>
  <si>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</si>
  <si>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</si>
  <si>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</si>
  <si>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</si>
  <si>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</si>
  <si>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</si>
  <si>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</si>
  <si>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</si>
  <si>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</si>
  <si>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</si>
  <si>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</si>
  <si>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</si>
  <si>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</si>
  <si>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</si>
  <si>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</si>
  <si>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</si>
  <si>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</si>
  <si>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</si>
  <si>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</si>
  <si>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</si>
  <si>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</si>
  <si>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</si>
  <si>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</si>
  <si>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</si>
  <si>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</si>
  <si>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</si>
  <si>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</si>
  <si>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</si>
  <si>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</si>
  <si>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</si>
  <si>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</si>
  <si>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</si>
  <si>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</si>
  <si>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</si>
  <si>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</si>
  <si>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</si>
  <si>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</si>
  <si>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</si>
  <si>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</si>
  <si>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</si>
  <si>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</si>
  <si>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</si>
  <si>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</si>
  <si>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</si>
  <si>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</si>
  <si>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</si>
  <si>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</si>
  <si>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</si>
  <si>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</si>
  <si>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</si>
  <si>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</si>
  <si>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</si>
  <si>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</si>
  <si>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</si>
  <si>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</si>
  <si>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</si>
  <si>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</si>
  <si>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</si>
  <si>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</si>
  <si>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</si>
  <si>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</si>
  <si>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</si>
  <si>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</si>
  <si>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</si>
  <si>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</si>
  <si>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</si>
  <si>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</si>
  <si>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</si>
  <si>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</si>
  <si>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</si>
  <si>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</si>
  <si>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</si>
  <si>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</si>
  <si>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</si>
  <si>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</si>
  <si>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</si>
  <si>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</si>
  <si>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</si>
  <si>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</si>
  <si>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</si>
  <si>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</si>
  <si>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</si>
  <si>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</si>
  <si>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</si>
  <si>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</si>
  <si>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</si>
  <si>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</si>
  <si>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</si>
  <si>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</si>
  <si>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</si>
  <si>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</si>
  <si>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</si>
  <si>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</si>
  <si>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</si>
  <si>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</si>
  <si>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</si>
  <si>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</si>
  <si>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</si>
  <si>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</si>
  <si>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</si>
  <si>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</si>
  <si>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</si>
  <si>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</si>
  <si>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</si>
  <si>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</si>
  <si>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</si>
  <si>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</si>
  <si>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</si>
  <si>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</si>
  <si>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</si>
  <si>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</si>
  <si>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</si>
  <si>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</si>
  <si>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</si>
  <si>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</si>
  <si>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</si>
  <si>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</si>
  <si>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</si>
  <si>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</si>
  <si>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</si>
  <si>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</si>
  <si>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</si>
  <si>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</si>
  <si>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</si>
  <si>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</si>
  <si>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</si>
  <si>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</si>
  <si>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</si>
  <si>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</si>
  <si>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</si>
  <si>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</si>
  <si>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</si>
  <si>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</si>
  <si>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</si>
  <si>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</si>
  <si>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</si>
  <si>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</si>
  <si>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</si>
  <si>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</si>
  <si>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</si>
  <si>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</si>
  <si>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</si>
  <si>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</si>
  <si>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</si>
  <si>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</si>
  <si>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</si>
  <si>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</si>
  <si>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</si>
  <si>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</si>
  <si>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</si>
  <si>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</si>
  <si>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</si>
  <si>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</si>
  <si>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</si>
  <si>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</si>
  <si>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</si>
  <si>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</si>
  <si>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</si>
  <si>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</si>
  <si>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</si>
  <si>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</si>
  <si>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</si>
  <si>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</si>
  <si>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</si>
  <si>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</si>
  <si>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</si>
  <si>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</si>
  <si>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</si>
  <si>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</si>
  <si>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</si>
  <si>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</si>
  <si>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</si>
  <si>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</si>
  <si>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</si>
  <si>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</si>
  <si>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</si>
  <si>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</si>
  <si>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</si>
  <si>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</si>
  <si>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</si>
  <si>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</si>
  <si>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</si>
  <si>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</si>
  <si>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</si>
  <si>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</si>
  <si>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</si>
  <si>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</si>
  <si>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</si>
  <si>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</si>
  <si>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</si>
  <si>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</si>
  <si>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</si>
  <si>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</si>
  <si>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</si>
  <si>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</si>
  <si>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</si>
  <si>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</si>
  <si>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</si>
  <si>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</si>
  <si>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</si>
  <si>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</si>
  <si>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</si>
  <si>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</si>
  <si>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</si>
  <si>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</si>
  <si>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</si>
  <si>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</si>
  <si>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</si>
  <si>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</si>
  <si>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</si>
  <si>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</si>
  <si>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</si>
  <si>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</si>
  <si>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</si>
  <si>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</si>
  <si>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</si>
  <si>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</si>
  <si>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</si>
  <si>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</si>
  <si>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</si>
  <si>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</si>
  <si>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</si>
  <si>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</si>
  <si>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</si>
  <si>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</si>
  <si>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</si>
  <si>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</si>
  <si>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</si>
  <si>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</si>
  <si>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</si>
  <si>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</si>
  <si>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</si>
  <si>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</si>
  <si>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</si>
  <si>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</si>
  <si>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</si>
  <si>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</si>
  <si>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</si>
  <si>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</si>
  <si>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</si>
  <si>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</si>
  <si>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</si>
  <si>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</si>
  <si>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</si>
  <si>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</si>
  <si>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</si>
  <si>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</si>
  <si>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</si>
  <si>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</si>
  <si>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</si>
  <si>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</si>
  <si>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</si>
  <si>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</si>
  <si>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</si>
  <si>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</si>
  <si>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</si>
  <si>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</si>
  <si>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</si>
  <si>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</si>
  <si>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</si>
  <si>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</si>
  <si>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</si>
  <si>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</si>
  <si>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</si>
  <si>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</si>
  <si>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</si>
  <si>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</si>
  <si>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</si>
  <si>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</si>
  <si>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</si>
  <si>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</si>
  <si>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</si>
  <si>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</si>
  <si>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</si>
  <si>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</si>
  <si>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</si>
  <si>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</si>
  <si>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</si>
  <si>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</si>
  <si>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</si>
  <si>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</si>
  <si>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</si>
  <si>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</si>
  <si>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</si>
  <si>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</si>
  <si>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</si>
  <si>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</si>
  <si>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</si>
  <si>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</si>
  <si>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</si>
  <si>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</si>
  <si>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</si>
  <si>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</si>
  <si>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</si>
  <si>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</si>
  <si>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</si>
  <si>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</si>
  <si>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</si>
  <si>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</si>
  <si>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</si>
  <si>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</si>
  <si>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</si>
  <si>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</si>
  <si>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</si>
  <si>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</si>
  <si>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</si>
  <si>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</si>
  <si>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</si>
  <si>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</si>
  <si>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</si>
  <si>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</si>
  <si>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</si>
  <si>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</si>
  <si>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</si>
  <si>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</si>
  <si>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</si>
  <si>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</si>
  <si>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</si>
  <si>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</si>
  <si>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</si>
  <si>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</si>
  <si>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</si>
  <si>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</si>
  <si>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</si>
  <si>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</si>
  <si>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</si>
  <si>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</si>
  <si>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</si>
  <si>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</si>
  <si>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</si>
  <si>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</si>
  <si>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</si>
  <si>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</si>
  <si>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</si>
  <si>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</si>
  <si>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</si>
  <si>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</si>
  <si>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</si>
  <si>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</si>
  <si>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</si>
  <si>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</si>
  <si>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</si>
  <si>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</si>
  <si>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</si>
  <si>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</si>
  <si>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</si>
  <si>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</si>
  <si>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</si>
  <si>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</si>
  <si>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</si>
  <si>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</si>
  <si>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</si>
  <si>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</si>
  <si>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</si>
  <si>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</si>
  <si>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</si>
  <si>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</si>
  <si>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</si>
  <si>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</si>
  <si>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</si>
  <si>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</si>
  <si>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</si>
  <si>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</si>
  <si>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</si>
  <si>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</si>
  <si>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</si>
  <si>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</si>
  <si>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</si>
  <si>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</si>
  <si>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</si>
  <si>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</si>
  <si>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</si>
  <si>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</si>
  <si>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</si>
  <si>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</si>
  <si>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</si>
  <si>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</si>
  <si>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</si>
  <si>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</si>
  <si>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</si>
  <si>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</si>
  <si>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</si>
  <si>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</si>
  <si>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</si>
  <si>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</si>
  <si>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</si>
  <si>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</si>
  <si>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</si>
  <si>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</si>
  <si>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</si>
  <si>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</si>
  <si>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</si>
  <si>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</si>
  <si>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</si>
  <si>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</si>
  <si>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</si>
  <si>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</si>
  <si>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</si>
  <si>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</si>
  <si>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</si>
  <si>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</si>
  <si>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</si>
  <si>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</si>
  <si>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</si>
  <si>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</si>
  <si>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</si>
  <si>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</si>
  <si>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</si>
  <si>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</si>
  <si>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</si>
  <si>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</si>
  <si>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</si>
  <si>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</si>
  <si>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</si>
  <si>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</si>
  <si>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</si>
  <si>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</si>
  <si>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</si>
  <si>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</si>
  <si>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</si>
  <si>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</si>
  <si>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</si>
  <si>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</si>
  <si>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</si>
  <si>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</si>
  <si>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</si>
  <si>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</si>
  <si>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</si>
  <si>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</si>
  <si>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</si>
  <si>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</si>
  <si>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</si>
  <si>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</si>
  <si>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</si>
  <si>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</si>
  <si>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</si>
  <si>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</si>
  <si>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</si>
  <si>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</si>
  <si>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</si>
  <si>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</si>
  <si>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</si>
  <si>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</si>
  <si>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</si>
  <si>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</si>
  <si>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</si>
  <si>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</si>
  <si>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</si>
  <si>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</si>
  <si>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</si>
  <si>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</si>
  <si>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</si>
  <si>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</si>
  <si>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</si>
  <si>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</si>
  <si>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</si>
  <si>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</si>
  <si>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</si>
  <si>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</si>
  <si>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</si>
  <si>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</si>
  <si>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</si>
  <si>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</si>
  <si>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</si>
  <si>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</si>
  <si>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</si>
  <si>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</si>
  <si>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</si>
  <si>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</si>
  <si>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</si>
  <si>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</si>
  <si>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</si>
  <si>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</si>
  <si>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</si>
  <si>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</si>
  <si>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</si>
  <si>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</si>
  <si>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</si>
  <si>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</si>
  <si>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</si>
  <si>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</si>
  <si>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</si>
  <si>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</si>
  <si>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</si>
  <si>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</si>
  <si>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</si>
  <si>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</si>
  <si>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</si>
  <si>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</si>
  <si>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</si>
  <si>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</si>
  <si>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</si>
  <si>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</si>
  <si>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</si>
  <si>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</si>
  <si>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</si>
  <si>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</si>
  <si>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</si>
  <si>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</si>
  <si>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</si>
  <si>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</si>
  <si>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</si>
  <si>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</si>
  <si>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</si>
  <si>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</si>
  <si>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</si>
  <si>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</si>
  <si>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</si>
  <si>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</si>
  <si>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</si>
  <si>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</si>
  <si>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</si>
  <si>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</si>
  <si>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</si>
  <si>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</si>
  <si>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</si>
  <si>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</si>
  <si>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</si>
  <si>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</si>
  <si>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</si>
  <si>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</si>
  <si>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</si>
  <si>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</si>
  <si>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</si>
  <si>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</si>
  <si>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</si>
  <si>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</si>
  <si>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</si>
  <si>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</si>
  <si>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</si>
  <si>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</si>
  <si>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</si>
  <si>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</si>
  <si>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</si>
  <si>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</si>
  <si>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</si>
  <si>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</si>
  <si>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</si>
  <si>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</si>
  <si>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</si>
  <si>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</si>
  <si>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</si>
  <si>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</si>
  <si>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</si>
  <si>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</si>
  <si>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</si>
  <si>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</si>
  <si>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</si>
  <si>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</si>
  <si>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</si>
  <si>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</si>
  <si>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</si>
  <si>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</si>
  <si>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</si>
  <si>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</si>
  <si>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</si>
  <si>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</si>
  <si>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</si>
  <si>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</si>
  <si>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</si>
  <si>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</si>
  <si>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</si>
  <si>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</si>
  <si>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</si>
  <si>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</si>
  <si>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</si>
  <si>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</si>
  <si>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</si>
  <si>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</si>
  <si>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</si>
  <si>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</si>
  <si>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</si>
  <si>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</si>
  <si>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</si>
  <si>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</si>
  <si>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</si>
  <si>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</si>
  <si>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</si>
  <si>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</si>
  <si>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</si>
  <si>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</si>
  <si>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</si>
  <si>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</si>
  <si>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</si>
  <si>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</si>
  <si>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</si>
  <si>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</si>
  <si>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</si>
  <si>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</si>
  <si>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</si>
  <si>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</si>
  <si>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</si>
  <si>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</si>
  <si>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</si>
  <si>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</si>
  <si>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</si>
  <si>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</si>
  <si>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</si>
  <si>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</si>
  <si>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</si>
  <si>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</si>
  <si>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</si>
  <si>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</si>
  <si>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</si>
  <si>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</si>
  <si>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</si>
  <si>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</si>
  <si>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</si>
  <si>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</si>
  <si>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</si>
  <si>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</si>
  <si>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</si>
  <si>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</si>
  <si>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</si>
  <si>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</si>
  <si>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</si>
  <si>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</si>
  <si>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</si>
  <si>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</si>
  <si>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</si>
  <si>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</si>
  <si>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</si>
  <si>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</si>
  <si>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</si>
  <si>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</si>
  <si>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</si>
  <si>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</si>
  <si>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</si>
  <si>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</si>
  <si>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</si>
  <si>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</si>
  <si>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</si>
  <si>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</si>
  <si>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</si>
  <si>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</si>
  <si>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</si>
  <si>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</si>
  <si>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</si>
  <si>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</si>
  <si>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</si>
  <si>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</si>
  <si>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</si>
  <si>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</si>
  <si>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</si>
  <si>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</si>
  <si>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</si>
  <si>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</si>
  <si>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</si>
  <si>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</si>
  <si>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</si>
  <si>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</si>
  <si>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</si>
  <si>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</si>
  <si>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</si>
  <si>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</si>
  <si>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</si>
  <si>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</si>
  <si>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</si>
  <si>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</si>
  <si>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</si>
  <si>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</si>
  <si>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</si>
  <si>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</si>
  <si>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</si>
  <si>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</si>
  <si>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</si>
  <si>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</si>
  <si>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</si>
  <si>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</si>
  <si>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</si>
  <si>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</si>
  <si>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</si>
  <si>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</si>
  <si>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</si>
  <si>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</si>
  <si>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</si>
  <si>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</si>
  <si>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</si>
  <si>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</si>
  <si>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</si>
  <si>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</si>
  <si>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</si>
  <si>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</si>
  <si>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</si>
  <si>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</si>
  <si>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</si>
  <si>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</si>
  <si>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</si>
  <si>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</si>
  <si>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</si>
  <si>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</si>
  <si>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</si>
  <si>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</si>
  <si>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</si>
  <si>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</si>
  <si>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</si>
  <si>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</si>
  <si>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</si>
  <si>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</si>
  <si>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</si>
  <si>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</si>
  <si>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</si>
  <si>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</si>
  <si>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</si>
  <si>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</si>
  <si>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</si>
  <si>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</si>
  <si>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</si>
  <si>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</si>
  <si>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</si>
  <si>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</si>
  <si>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</si>
  <si>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</si>
  <si>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</si>
  <si>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</si>
  <si>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</si>
  <si>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</si>
  <si>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</si>
  <si>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</si>
  <si>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</si>
  <si>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</si>
  <si>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</si>
  <si>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</si>
  <si>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</si>
  <si>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</si>
  <si>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</si>
  <si>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</si>
  <si>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</si>
  <si>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</si>
  <si>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</si>
  <si>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</si>
  <si>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</si>
  <si>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</si>
  <si>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</si>
  <si>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</si>
  <si>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</si>
  <si>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</si>
  <si>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</si>
  <si>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</si>
  <si>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</si>
  <si>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</si>
  <si>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</si>
  <si>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</si>
  <si>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</si>
  <si>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</si>
  <si>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</si>
  <si>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</si>
  <si>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</si>
  <si>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</si>
  <si>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</si>
  <si>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</si>
  <si>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</si>
  <si>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</si>
  <si>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</si>
  <si>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</si>
  <si>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</si>
  <si>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</si>
  <si>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</si>
  <si>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</si>
  <si>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</si>
  <si>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</si>
  <si>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</si>
  <si>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</si>
  <si>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</si>
  <si>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</si>
  <si>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</si>
  <si>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</si>
  <si>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</si>
  <si>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</si>
  <si>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</si>
  <si>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</si>
  <si>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</si>
  <si>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</si>
  <si>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</si>
  <si>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</si>
  <si>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</si>
  <si>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</si>
  <si>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</si>
  <si>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</si>
  <si>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</si>
  <si>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</si>
  <si>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</si>
  <si>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</si>
  <si>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</si>
  <si>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</si>
  <si>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</si>
  <si>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</si>
  <si>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</si>
  <si>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</si>
  <si>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</si>
  <si>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</si>
  <si>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</si>
  <si>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</si>
  <si>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</si>
  <si>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</si>
  <si>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</si>
  <si>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</si>
  <si>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</si>
  <si>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</si>
  <si>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</si>
  <si>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</si>
  <si>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</si>
  <si>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</si>
  <si>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</si>
  <si>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</si>
  <si>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</si>
  <si>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</si>
  <si>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</si>
  <si>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</si>
  <si>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</si>
  <si>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</si>
  <si>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</si>
  <si>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</si>
  <si>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</si>
  <si>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</si>
  <si>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</si>
  <si>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</si>
  <si>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</si>
  <si>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</si>
  <si>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</si>
  <si>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</si>
  <si>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</si>
  <si>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</si>
  <si>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</si>
  <si>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</si>
  <si>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</si>
  <si>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</si>
  <si>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</si>
  <si>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</si>
  <si>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</si>
  <si>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</si>
  <si>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</si>
  <si>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</si>
  <si>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</si>
  <si>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</si>
  <si>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</si>
  <si>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</si>
  <si>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</si>
  <si>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</si>
  <si>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</si>
  <si>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</si>
  <si>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</si>
  <si>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</si>
  <si>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</si>
  <si>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</si>
  <si>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</si>
  <si>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</si>
  <si>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</si>
  <si>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</si>
  <si>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</si>
  <si>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</si>
  <si>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</si>
  <si>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</si>
  <si>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</si>
  <si>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</si>
  <si>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</si>
  <si>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</si>
  <si>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</si>
  <si>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</si>
  <si>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</si>
  <si>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</si>
  <si>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</si>
  <si>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</si>
  <si>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</si>
  <si>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</si>
  <si>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</si>
  <si>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</si>
  <si>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</si>
  <si>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</si>
  <si>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</si>
  <si>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</si>
  <si>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</si>
  <si>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</si>
  <si>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</si>
  <si>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</si>
  <si>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</si>
  <si>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</si>
  <si>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</si>
  <si>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</si>
  <si>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</si>
  <si>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</si>
  <si>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</si>
  <si>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</si>
  <si>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</si>
  <si>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</si>
  <si>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</si>
  <si>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</si>
  <si>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</si>
  <si>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</si>
  <si>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</si>
  <si>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</si>
  <si>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</si>
  <si>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</si>
  <si>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</si>
  <si>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</si>
  <si>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</si>
  <si>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</si>
  <si>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</si>
  <si>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</si>
  <si>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</si>
  <si>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</si>
  <si>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</si>
  <si>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</si>
  <si>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</si>
  <si>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</si>
  <si>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</si>
  <si>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</si>
  <si>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</si>
  <si>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</si>
  <si>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</si>
  <si>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</si>
  <si>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</si>
  <si>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</si>
  <si>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</si>
  <si>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</si>
  <si>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</si>
  <si>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</si>
  <si>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</si>
  <si>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</si>
  <si>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</si>
  <si>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</si>
  <si>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</si>
  <si>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</si>
  <si>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</si>
  <si>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</si>
  <si>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</si>
  <si>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</si>
  <si>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</si>
  <si>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</si>
  <si>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</si>
  <si>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</si>
  <si>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</si>
  <si>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</si>
  <si>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</si>
  <si>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</si>
  <si>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</si>
  <si>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</si>
  <si>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</si>
  <si>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</si>
  <si>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</si>
  <si>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</si>
  <si>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</si>
  <si>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</si>
  <si>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</si>
  <si>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</si>
  <si>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</si>
  <si>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</si>
  <si>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</si>
  <si>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</si>
  <si>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</si>
  <si>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</si>
  <si>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</si>
  <si>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</si>
  <si>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</si>
  <si>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</si>
  <si>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</si>
  <si>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</si>
  <si>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</si>
  <si>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</si>
  <si>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</si>
  <si>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</si>
  <si>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</si>
  <si>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</si>
  <si>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</si>
  <si>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</si>
  <si>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</si>
  <si>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</si>
  <si>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</si>
  <si>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</si>
  <si>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</si>
  <si>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</si>
  <si>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</si>
  <si>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</si>
  <si>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</si>
  <si>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</si>
  <si>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</si>
  <si>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</si>
  <si>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</si>
  <si>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</si>
  <si>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</si>
  <si>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</si>
  <si>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</si>
  <si>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</si>
  <si>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</si>
  <si>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</si>
  <si>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</si>
  <si>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</si>
  <si>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</si>
  <si>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</si>
  <si>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</si>
  <si>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</si>
  <si>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</si>
  <si>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</si>
  <si>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</si>
  <si>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</si>
  <si>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</si>
  <si>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</si>
  <si>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</si>
  <si>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</si>
  <si>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</si>
  <si>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</si>
  <si>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</si>
  <si>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</si>
  <si>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</si>
  <si>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</si>
  <si>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</si>
  <si>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</si>
  <si>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</si>
  <si>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</si>
  <si>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</si>
  <si>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</si>
  <si>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</si>
  <si>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</si>
  <si>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</si>
  <si>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</si>
  <si>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</si>
  <si>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</si>
  <si>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</si>
  <si>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</si>
  <si>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</si>
  <si>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</si>
  <si>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</si>
  <si>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</si>
  <si>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</si>
  <si>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</si>
  <si>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</si>
  <si>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</si>
  <si>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</si>
  <si>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</si>
  <si>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</si>
  <si>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</si>
  <si>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</si>
  <si>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</si>
  <si>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</si>
  <si>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</si>
  <si>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</si>
  <si>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</si>
  <si>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</si>
  <si>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</si>
  <si>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</si>
  <si>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</si>
  <si>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</si>
  <si>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</si>
  <si>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</si>
  <si>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</si>
  <si>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</si>
  <si>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</si>
  <si>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</si>
  <si>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</si>
  <si>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</si>
  <si>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</si>
  <si>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</si>
  <si>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</si>
  <si>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</si>
  <si>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</si>
  <si>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</si>
  <si>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</si>
  <si>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</si>
  <si>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</si>
  <si>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</si>
  <si>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</si>
  <si>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</si>
  <si>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</si>
  <si>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</si>
  <si>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</si>
  <si>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</si>
  <si>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</si>
  <si>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</si>
  <si>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</si>
  <si>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</si>
  <si>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</si>
  <si>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</si>
  <si>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</si>
  <si>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</si>
  <si>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</si>
  <si>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</si>
  <si>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</si>
  <si>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</si>
  <si>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</si>
  <si>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</si>
  <si>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</si>
  <si>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</si>
  <si>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</si>
  <si>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</si>
  <si>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</si>
  <si>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</si>
  <si>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</si>
  <si>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</si>
  <si>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</si>
  <si>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</si>
  <si>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</si>
  <si>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</si>
  <si>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</si>
  <si>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</si>
  <si>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</si>
  <si>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</si>
  <si>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</si>
  <si>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</si>
  <si>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</si>
  <si>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</si>
  <si>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</si>
  <si>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</si>
  <si>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</si>
  <si>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</si>
  <si>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</si>
  <si>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</si>
  <si>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</si>
  <si>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</si>
  <si>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</si>
  <si>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</si>
  <si>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</si>
  <si>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</si>
  <si>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</si>
  <si>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</si>
  <si>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</si>
  <si>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</si>
  <si>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</si>
  <si>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</si>
  <si>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</si>
  <si>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</si>
  <si>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</si>
  <si>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</si>
  <si>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</si>
  <si>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</si>
  <si>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</si>
  <si>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</si>
  <si>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</si>
  <si>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</si>
  <si>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</si>
  <si>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</si>
  <si>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</si>
  <si>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</si>
  <si>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</si>
  <si>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</si>
  <si>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</si>
  <si>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</si>
  <si>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</si>
  <si>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</si>
  <si>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</si>
  <si>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</si>
  <si>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</si>
  <si>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</si>
  <si>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</si>
  <si>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</si>
  <si>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</si>
  <si>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</si>
  <si>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</si>
  <si>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</si>
  <si>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</si>
  <si>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</si>
  <si>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</si>
  <si>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</si>
  <si>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</si>
  <si>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</si>
  <si>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</si>
  <si>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</si>
  <si>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</si>
  <si>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</si>
  <si>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</si>
  <si>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</si>
  <si>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</si>
  <si>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</si>
  <si>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</si>
  <si>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</si>
  <si>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</si>
  <si>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</si>
  <si>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</si>
  <si>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</si>
  <si>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</si>
  <si>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</si>
  <si>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</si>
  <si>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</si>
  <si>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</si>
  <si>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</si>
  <si>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</si>
  <si>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</si>
  <si>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</si>
  <si>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</si>
  <si>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</si>
  <si>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</si>
  <si>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</si>
  <si>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</si>
  <si>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</si>
  <si>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</si>
  <si>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</si>
  <si>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</si>
  <si>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</si>
  <si>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</si>
  <si>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</si>
  <si>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</si>
  <si>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</si>
  <si>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</si>
  <si>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</si>
  <si>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</si>
  <si>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</si>
  <si>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</si>
  <si>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</si>
  <si>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</si>
  <si>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</si>
  <si>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</si>
  <si>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</si>
  <si>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</si>
  <si>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</si>
  <si>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</si>
  <si>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</si>
  <si>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</si>
  <si>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</si>
  <si>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</si>
  <si>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</si>
  <si>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</si>
  <si>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</si>
  <si>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</si>
  <si>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</si>
  <si>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</si>
  <si>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</si>
  <si>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</si>
  <si>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</si>
  <si>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</si>
  <si>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</si>
  <si>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</si>
  <si>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</si>
  <si>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</si>
  <si>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</si>
  <si>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</si>
  <si>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</si>
  <si>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</si>
  <si>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</si>
  <si>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</si>
  <si>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</si>
  <si>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</si>
  <si>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</si>
  <si>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</si>
  <si>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</si>
  <si>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</si>
  <si>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</si>
  <si>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</si>
  <si>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</si>
  <si>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</si>
  <si>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</si>
  <si>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</si>
  <si>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</si>
  <si>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</si>
  <si>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</si>
  <si>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</si>
  <si>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</si>
  <si>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</si>
  <si>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</si>
  <si>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</si>
  <si>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</si>
  <si>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</si>
  <si>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</si>
  <si>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</si>
  <si>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</si>
  <si>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</si>
  <si>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</si>
  <si>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</si>
  <si>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</si>
  <si>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</si>
  <si>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</si>
  <si>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</si>
  <si>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</si>
  <si>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</si>
  <si>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</si>
  <si>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</si>
  <si>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</si>
  <si>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</si>
  <si>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</si>
  <si>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</si>
  <si>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</si>
  <si>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</si>
  <si>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</si>
  <si>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</si>
  <si>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</si>
  <si>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</si>
  <si>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</si>
  <si>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</si>
  <si>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</si>
  <si>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</si>
  <si>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</si>
  <si>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</si>
  <si>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</si>
  <si>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</si>
  <si>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</si>
  <si>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</si>
  <si>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</si>
  <si>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</si>
  <si>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</si>
  <si>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</si>
  <si>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</si>
  <si>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</si>
  <si>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</si>
  <si>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</si>
  <si>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</si>
  <si>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</si>
  <si>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</si>
  <si>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</si>
  <si>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</si>
  <si>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</si>
  <si>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</si>
  <si>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</si>
  <si>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</si>
  <si>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</si>
  <si>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</si>
  <si>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</si>
  <si>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</si>
  <si>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</si>
  <si>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</si>
  <si>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</si>
  <si>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</si>
  <si>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</si>
  <si>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</si>
  <si>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</si>
  <si>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</si>
  <si>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</si>
  <si>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</si>
  <si>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</si>
  <si>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</si>
  <si>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</si>
  <si>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</si>
  <si>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</si>
  <si>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</si>
  <si>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</si>
  <si>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</si>
  <si>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</si>
  <si>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</si>
  <si>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</si>
  <si>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</si>
  <si>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</si>
  <si>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</si>
  <si>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</si>
  <si>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</si>
  <si>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</si>
  <si>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</si>
  <si>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</si>
  <si>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</si>
  <si>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</si>
  <si>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</si>
  <si>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</si>
  <si>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</si>
  <si>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</si>
  <si>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</si>
  <si>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</si>
  <si>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</si>
  <si>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</si>
  <si>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</si>
  <si>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</si>
  <si>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</si>
  <si>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</si>
  <si>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</si>
  <si>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</si>
  <si>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</si>
  <si>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</si>
  <si>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</si>
  <si>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</si>
  <si>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</si>
  <si>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</si>
  <si>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</si>
  <si>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</si>
  <si>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</si>
  <si>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</si>
  <si>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</si>
  <si>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</si>
  <si>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</si>
  <si>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</si>
  <si>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</si>
  <si>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</si>
  <si>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</si>
  <si>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</si>
  <si>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</si>
  <si>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</si>
  <si>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</si>
  <si>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</si>
  <si>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</si>
  <si>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</si>
  <si>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</si>
  <si>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</si>
  <si>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</si>
  <si>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</si>
  <si>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</si>
  <si>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</si>
  <si>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</si>
  <si>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</si>
  <si>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</si>
  <si>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</si>
  <si>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</si>
  <si>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</si>
  <si>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</si>
  <si>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</si>
  <si>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</si>
  <si>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</si>
  <si>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</si>
  <si>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</si>
  <si>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</si>
  <si>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</si>
  <si>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</si>
  <si>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</si>
  <si>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</si>
  <si>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</si>
  <si>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</si>
  <si>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</si>
  <si>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</si>
  <si>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</si>
  <si>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</si>
  <si>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</si>
  <si>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</si>
  <si>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</si>
  <si>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</si>
  <si>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</si>
  <si>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</si>
  <si>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</si>
  <si>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</si>
  <si>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</si>
  <si>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</si>
  <si>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</si>
  <si>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</si>
  <si>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</si>
  <si>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</si>
  <si>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</si>
  <si>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</si>
  <si>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</si>
  <si>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</si>
  <si>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</si>
  <si>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</si>
  <si>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</si>
  <si>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</si>
  <si>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</si>
  <si>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</si>
  <si>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</si>
  <si>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</si>
  <si>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</si>
  <si>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</si>
  <si>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</si>
  <si>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</si>
  <si>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</si>
  <si>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</si>
  <si>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</si>
  <si>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</si>
  <si>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</si>
  <si>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</si>
  <si>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</si>
  <si>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</si>
  <si>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</si>
  <si>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</si>
  <si>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</si>
  <si>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</si>
  <si>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</si>
  <si>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</si>
  <si>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</si>
  <si>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</si>
  <si>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</si>
  <si>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</si>
  <si>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</si>
  <si>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</si>
  <si>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</si>
  <si>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</si>
  <si>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</si>
  <si>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</si>
  <si>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</si>
  <si>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</si>
  <si>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</si>
  <si>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</si>
  <si>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</si>
  <si>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</si>
  <si>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</si>
  <si>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</si>
  <si>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</si>
  <si>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</si>
  <si>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</si>
  <si>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</si>
  <si>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</si>
  <si>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</si>
  <si>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</si>
  <si>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</si>
  <si>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</si>
  <si>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</si>
  <si>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</si>
  <si>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</si>
  <si>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</si>
  <si>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</si>
  <si>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</si>
  <si>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</si>
  <si>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</si>
  <si>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</si>
  <si>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</si>
  <si>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</si>
  <si>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</si>
  <si>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</si>
  <si>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</si>
  <si>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</si>
  <si>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</si>
  <si>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</si>
  <si>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</si>
  <si>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</si>
  <si>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</si>
  <si>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</si>
  <si>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</si>
  <si>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</si>
  <si>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</si>
  <si>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</si>
  <si>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</si>
  <si>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</si>
  <si>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</si>
  <si>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</si>
  <si>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</si>
  <si>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</si>
  <si>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</si>
  <si>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</si>
  <si>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</si>
  <si>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</si>
  <si>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</si>
  <si>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</si>
  <si>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</si>
  <si>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</si>
  <si>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</si>
  <si>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</si>
  <si>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</si>
  <si>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</si>
  <si>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</si>
  <si>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</si>
  <si>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</si>
  <si>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</si>
  <si>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</si>
  <si>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</si>
  <si>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</si>
  <si>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</si>
  <si>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</si>
  <si>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</si>
  <si>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</si>
  <si>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</si>
  <si>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</si>
  <si>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</si>
  <si>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</si>
  <si>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</si>
  <si>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</si>
  <si>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</si>
  <si>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</si>
  <si>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</si>
  <si>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</si>
  <si>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</si>
  <si>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</si>
  <si>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</si>
  <si>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</si>
  <si>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</si>
  <si>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</si>
  <si>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</si>
  <si>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</si>
  <si>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</si>
  <si>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</si>
  <si>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</si>
  <si>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</si>
  <si>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</si>
  <si>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</si>
  <si>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</si>
  <si>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</si>
  <si>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</si>
  <si>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</si>
  <si>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</si>
  <si>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</si>
  <si>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</si>
  <si>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</si>
  <si>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</si>
  <si>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</si>
  <si>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</si>
  <si>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</si>
  <si>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</si>
  <si>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</si>
  <si>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</si>
  <si>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</si>
  <si>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</si>
  <si>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</si>
  <si>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</si>
  <si>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</si>
  <si>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</si>
  <si>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</si>
  <si>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</si>
  <si>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</si>
  <si>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</si>
  <si>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</si>
  <si>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</si>
  <si>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</si>
  <si>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</si>
  <si>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</si>
  <si>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</si>
  <si>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</si>
  <si>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</si>
  <si>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</si>
  <si>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</si>
  <si>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</si>
  <si>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</si>
  <si>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</si>
  <si>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</si>
  <si>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</si>
  <si>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</si>
  <si>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</si>
  <si>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</si>
  <si>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</si>
  <si>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</si>
  <si>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</si>
  <si>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</si>
  <si>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</si>
  <si>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</si>
  <si>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</si>
  <si>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</si>
  <si>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</si>
  <si>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</si>
  <si>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</si>
  <si>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</si>
  <si>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</si>
  <si>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</si>
  <si>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</si>
  <si>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</si>
  <si>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</si>
  <si>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</si>
  <si>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</si>
  <si>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</si>
  <si>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</si>
  <si>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</si>
  <si>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</si>
  <si>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</si>
  <si>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</si>
  <si>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</si>
  <si>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</si>
  <si>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</si>
  <si>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</si>
  <si>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</si>
  <si>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</si>
  <si>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</si>
  <si>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</si>
  <si>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</si>
  <si>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</si>
  <si>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</si>
  <si>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</si>
  <si>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</si>
  <si>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</si>
  <si>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</si>
  <si>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</si>
  <si>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</si>
  <si>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</si>
  <si>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</si>
  <si>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</si>
  <si>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</si>
  <si>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</si>
  <si>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</si>
  <si>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</si>
  <si>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</si>
  <si>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</si>
  <si>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</si>
  <si>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</si>
  <si>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</si>
  <si>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</si>
  <si>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</si>
  <si>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</si>
  <si>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</si>
  <si>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</si>
  <si>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</si>
  <si>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</si>
  <si>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</si>
  <si>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</si>
  <si>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</si>
  <si>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</si>
  <si>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</si>
  <si>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</si>
  <si>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</si>
  <si>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</si>
  <si>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</si>
  <si>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</si>
  <si>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</si>
  <si>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</si>
  <si>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</si>
  <si>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</si>
  <si>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</si>
  <si>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</si>
  <si>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</si>
  <si>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</si>
  <si>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</si>
  <si>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</si>
  <si>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</si>
  <si>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</si>
  <si>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</si>
  <si>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</si>
  <si>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</si>
  <si>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</si>
  <si>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</si>
  <si>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</si>
  <si>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</si>
  <si>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</si>
  <si>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</si>
  <si>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</si>
  <si>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</si>
  <si>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</si>
  <si>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</si>
  <si>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</si>
  <si>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</si>
  <si>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</si>
  <si>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</si>
  <si>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</si>
  <si>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</si>
  <si>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</si>
  <si>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</si>
  <si>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</si>
  <si>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</si>
  <si>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</si>
  <si>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</si>
  <si>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</si>
  <si>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</si>
  <si>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</si>
  <si>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</si>
  <si>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</si>
  <si>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</si>
  <si>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</si>
  <si>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</si>
  <si>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</si>
  <si>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</si>
  <si>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</si>
  <si>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</si>
  <si>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</si>
  <si>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</si>
  <si>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</si>
  <si>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</si>
  <si>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</si>
  <si>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</si>
  <si>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</si>
  <si>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</si>
  <si>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</si>
  <si>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</si>
  <si>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</si>
  <si>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</si>
  <si>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</si>
  <si>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</si>
  <si>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</si>
  <si>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</si>
  <si>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</si>
  <si>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</si>
  <si>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</si>
  <si>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</si>
  <si>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</si>
  <si>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</si>
  <si>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</si>
  <si>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</si>
  <si>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</si>
  <si>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</si>
  <si>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</si>
  <si>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</si>
  <si>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</si>
  <si>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</si>
  <si>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</si>
  <si>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</si>
  <si>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</si>
  <si>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</si>
  <si>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</si>
  <si>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</si>
  <si>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</si>
  <si>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</si>
  <si>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</si>
  <si>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</si>
  <si>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</si>
  <si>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</si>
  <si>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</si>
  <si>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</si>
  <si>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</si>
  <si>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</si>
  <si>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</si>
  <si>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</si>
  <si>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</si>
  <si>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</si>
  <si>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</si>
  <si>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</si>
  <si>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</si>
  <si>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</si>
  <si>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</si>
  <si>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</si>
  <si>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</si>
  <si>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</si>
  <si>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</si>
  <si>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</si>
  <si>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</si>
  <si>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</si>
  <si>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</si>
  <si>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</si>
  <si>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</si>
  <si>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</si>
  <si>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</si>
  <si>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</si>
  <si>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</si>
  <si>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</si>
  <si>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</si>
  <si>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</si>
  <si>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</si>
  <si>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</si>
  <si>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</si>
  <si>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</si>
  <si>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</si>
  <si>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</si>
  <si>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</si>
  <si>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</si>
  <si>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</si>
  <si>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</si>
  <si>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</si>
  <si>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</si>
  <si>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</si>
  <si>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</si>
  <si>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</si>
  <si>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</si>
  <si>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</si>
  <si>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</si>
  <si>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</si>
  <si>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</si>
  <si>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</si>
  <si>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</si>
  <si>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</si>
  <si>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</si>
  <si>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</si>
  <si>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</si>
  <si>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</si>
  <si>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</si>
  <si>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</si>
  <si>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</si>
  <si>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</si>
  <si>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</si>
  <si>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</si>
  <si>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</si>
  <si>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</si>
  <si>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</si>
  <si>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</si>
  <si>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</si>
  <si>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</si>
  <si>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</si>
  <si>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</si>
  <si>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</si>
  <si>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</si>
  <si>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</si>
  <si>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</si>
  <si>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</si>
  <si>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</si>
  <si>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</si>
  <si>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</si>
  <si>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</si>
  <si>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</si>
  <si>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</si>
  <si>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</si>
  <si>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</si>
  <si>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</si>
  <si>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</si>
  <si>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</si>
  <si>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</si>
  <si>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</si>
  <si>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</si>
  <si>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</si>
  <si>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</si>
  <si>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</si>
  <si>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</si>
  <si>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</si>
  <si>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</si>
  <si>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</si>
  <si>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</si>
  <si>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</si>
  <si>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</si>
  <si>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</si>
  <si>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</si>
  <si>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</si>
  <si>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</si>
  <si>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</si>
  <si>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</si>
  <si>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</si>
  <si>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</si>
  <si>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</si>
  <si>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</si>
  <si>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</si>
  <si>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</si>
  <si>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</si>
  <si>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</si>
  <si>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</si>
  <si>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</si>
  <si>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</si>
  <si>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</si>
  <si>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</si>
  <si>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</si>
  <si>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</si>
  <si>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</si>
  <si>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</si>
  <si>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</si>
  <si>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</si>
  <si>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</si>
  <si>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</si>
  <si>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</si>
  <si>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</si>
  <si>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</si>
  <si>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</si>
  <si>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</si>
  <si>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</si>
  <si>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</si>
  <si>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</si>
  <si>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</si>
  <si>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</si>
  <si>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</si>
  <si>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</si>
  <si>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</si>
  <si>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</si>
  <si>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</si>
  <si>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</si>
  <si>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</si>
  <si>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</si>
  <si>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</si>
  <si>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</si>
  <si>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</si>
  <si>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</si>
  <si>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</si>
  <si>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</si>
  <si>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</si>
  <si>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</si>
  <si>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</si>
  <si>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</si>
  <si>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</si>
  <si>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</si>
  <si>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</si>
  <si>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</si>
  <si>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</si>
  <si>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</si>
  <si>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</si>
  <si>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</si>
  <si>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</si>
  <si>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</si>
  <si>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</si>
  <si>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</si>
  <si>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</si>
  <si>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</si>
  <si>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</si>
  <si>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</si>
  <si>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</si>
  <si>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</si>
  <si>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</si>
  <si>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</si>
  <si>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</si>
  <si>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</si>
  <si>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</si>
  <si>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</si>
  <si>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</si>
  <si>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</si>
  <si>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</si>
  <si>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</si>
  <si>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</si>
  <si>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</si>
  <si>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</si>
  <si>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</si>
  <si>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</si>
  <si>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</si>
  <si>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</si>
  <si>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</si>
  <si>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</si>
  <si>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</si>
  <si>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</si>
  <si>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</si>
  <si>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</si>
  <si>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</si>
  <si>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</si>
  <si>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</si>
  <si>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</si>
  <si>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</si>
  <si>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</si>
  <si>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</si>
  <si>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</si>
  <si>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</si>
  <si>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</si>
  <si>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</si>
  <si>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</si>
  <si>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</si>
  <si>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</si>
  <si>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</si>
  <si>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</si>
  <si>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</si>
  <si>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</si>
  <si>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</si>
  <si>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</si>
  <si>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</si>
  <si>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</si>
  <si>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</si>
  <si>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</si>
  <si>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</si>
  <si>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</si>
  <si>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</si>
  <si>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</si>
  <si>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</si>
  <si>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</si>
  <si>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</si>
  <si>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</si>
  <si>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</si>
  <si>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</si>
  <si>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</si>
  <si>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</si>
  <si>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</si>
  <si>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</si>
  <si>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</si>
  <si>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</si>
  <si>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</si>
  <si>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</si>
  <si>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</si>
  <si>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</si>
  <si>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</si>
  <si>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</si>
  <si>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</si>
  <si>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</si>
  <si>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</si>
  <si>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</si>
  <si>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</si>
  <si>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</si>
  <si>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</si>
  <si>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</si>
  <si>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</si>
  <si>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</si>
  <si>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</si>
  <si>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</si>
  <si>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</si>
  <si>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</si>
  <si>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</si>
  <si>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</si>
  <si>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</si>
  <si>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</si>
  <si>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</si>
  <si>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</si>
  <si>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</si>
  <si>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</si>
  <si>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</si>
  <si>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</si>
  <si>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</si>
  <si>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</si>
  <si>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</si>
  <si>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</si>
  <si>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</si>
  <si>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</si>
  <si>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</si>
  <si>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</si>
  <si>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</si>
  <si>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</si>
  <si>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</si>
  <si>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</si>
  <si>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</si>
  <si>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</si>
  <si>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</si>
  <si>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</si>
  <si>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</si>
  <si>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</si>
  <si>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</si>
  <si>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</si>
  <si>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</si>
  <si>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</si>
  <si>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</si>
  <si>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</si>
  <si>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</si>
  <si>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</si>
  <si>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</si>
  <si>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</si>
  <si>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</si>
  <si>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</si>
  <si>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</si>
  <si>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</si>
  <si>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</si>
  <si>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</si>
  <si>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</si>
  <si>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</si>
  <si>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</si>
  <si>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</si>
  <si>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</si>
  <si>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</si>
  <si>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</si>
  <si>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</si>
  <si>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</si>
  <si>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</si>
  <si>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</si>
  <si>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</si>
  <si>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</si>
  <si>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</si>
  <si>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</si>
  <si>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</si>
  <si>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</si>
  <si>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</si>
  <si>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</si>
  <si>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</si>
  <si>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</si>
  <si>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</si>
  <si>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</si>
  <si>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</si>
  <si>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</si>
  <si>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</si>
  <si>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</si>
  <si>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</si>
  <si>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</si>
  <si>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</si>
  <si>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</si>
  <si>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</si>
  <si>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</si>
  <si>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</si>
  <si>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</si>
  <si>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</si>
  <si>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</si>
  <si>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</si>
  <si>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</si>
  <si>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</si>
  <si>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</si>
  <si>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</si>
  <si>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</si>
  <si>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</si>
  <si>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</si>
  <si>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</si>
  <si>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</si>
  <si>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</si>
  <si>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</si>
  <si>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</si>
  <si>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</si>
  <si>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</si>
  <si>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</si>
  <si>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</si>
  <si>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</si>
  <si>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</si>
  <si>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</si>
  <si>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</si>
  <si>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</si>
  <si>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</si>
  <si>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</si>
  <si>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</si>
  <si>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</si>
  <si>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</si>
  <si>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</si>
  <si>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</si>
  <si>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</si>
  <si>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</si>
  <si>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</si>
  <si>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</si>
  <si>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</si>
  <si>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</si>
  <si>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</si>
  <si>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</si>
  <si>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</si>
  <si>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</si>
  <si>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</si>
  <si>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</si>
  <si>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</si>
  <si>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</si>
  <si>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</si>
  <si>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</si>
  <si>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</si>
  <si>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</si>
  <si>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</si>
  <si>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</si>
  <si>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</si>
  <si>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</si>
  <si>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</si>
  <si>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</si>
  <si>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</si>
  <si>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</si>
  <si>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</si>
  <si>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</si>
  <si>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</si>
  <si>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</si>
  <si>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</si>
  <si>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</si>
  <si>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</si>
  <si>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</si>
  <si>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</si>
  <si>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</si>
  <si>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</si>
  <si>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</si>
  <si>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</si>
  <si>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</si>
  <si>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</si>
  <si>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</si>
  <si>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</si>
  <si>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</si>
  <si>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</si>
  <si>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</si>
  <si>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</si>
  <si>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</si>
  <si>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</si>
  <si>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</si>
  <si>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</si>
  <si>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</si>
  <si>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</si>
  <si>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</si>
  <si>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</si>
  <si>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</si>
  <si>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</si>
  <si>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</si>
  <si>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</si>
  <si>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</si>
  <si>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</si>
  <si>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</si>
  <si>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</si>
  <si>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</si>
  <si>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</si>
  <si>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</si>
  <si>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</si>
  <si>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</si>
  <si>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</si>
  <si>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</si>
  <si>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</si>
  <si>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</si>
  <si>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</si>
  <si>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</si>
  <si>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</si>
  <si>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</si>
  <si>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</si>
  <si>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</si>
  <si>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</si>
  <si>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</si>
  <si>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</si>
  <si>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</si>
  <si>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</si>
  <si>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</si>
  <si>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</si>
  <si>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</si>
  <si>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</si>
  <si>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</si>
  <si>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</si>
  <si>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</si>
  <si>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</si>
  <si>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</si>
  <si>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</si>
  <si>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</si>
  <si>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</si>
  <si>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</si>
  <si>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</si>
  <si>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</si>
  <si>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</si>
  <si>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</si>
  <si>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</si>
  <si>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</si>
  <si>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</si>
  <si>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</si>
  <si>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</si>
  <si>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</si>
  <si>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</si>
  <si>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</si>
  <si>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</si>
  <si>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</si>
  <si>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</si>
  <si>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</si>
  <si>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</si>
  <si>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</si>
  <si>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</si>
  <si>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</si>
  <si>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</si>
  <si>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</si>
  <si>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</si>
  <si>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</si>
  <si>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</si>
  <si>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</si>
  <si>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</si>
  <si>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</si>
  <si>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</si>
  <si>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</si>
  <si>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</si>
  <si>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</si>
  <si>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</si>
  <si>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</si>
  <si>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</si>
  <si>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</si>
  <si>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</si>
  <si>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</si>
  <si>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</si>
  <si>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</si>
  <si>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</si>
  <si>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</si>
  <si>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</si>
  <si>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</si>
  <si>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</si>
  <si>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</si>
  <si>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</si>
  <si>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</si>
  <si>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</si>
  <si>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</si>
  <si>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</si>
  <si>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</si>
  <si>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</si>
  <si>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</si>
  <si>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</si>
  <si>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</si>
  <si>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</si>
  <si>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</si>
  <si>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</si>
  <si>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</si>
  <si>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</si>
  <si>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</si>
  <si>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</si>
  <si>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</si>
  <si>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</si>
  <si>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</si>
  <si>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</si>
  <si>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</si>
  <si>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</si>
  <si>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</si>
  <si>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</si>
  <si>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</si>
  <si>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</si>
  <si>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</si>
  <si>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</si>
  <si>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</si>
  <si>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</si>
  <si>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</si>
  <si>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</si>
  <si>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</si>
  <si>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</si>
  <si>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</si>
  <si>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</si>
  <si>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</si>
  <si>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</si>
  <si>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</si>
  <si>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</si>
  <si>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</si>
  <si>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</si>
  <si>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</si>
  <si>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</si>
  <si>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</si>
  <si>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</si>
  <si>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</si>
  <si>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</si>
  <si>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</si>
  <si>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</si>
  <si>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</si>
  <si>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</si>
  <si>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</si>
  <si>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</si>
  <si>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</si>
  <si>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</si>
  <si>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</si>
  <si>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</si>
  <si>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</si>
  <si>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</si>
  <si>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</si>
  <si>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</si>
  <si>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</si>
  <si>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</si>
  <si>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</si>
  <si>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</si>
  <si>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</si>
  <si>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</si>
  <si>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</si>
  <si>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</si>
  <si>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</si>
  <si>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</si>
  <si>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</si>
  <si>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</si>
  <si>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</si>
  <si>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</si>
  <si>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</si>
  <si>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</si>
  <si>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</si>
  <si>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</si>
  <si>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</si>
  <si>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</si>
  <si>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</si>
  <si>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</si>
  <si>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</si>
  <si>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</si>
  <si>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</si>
  <si>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</si>
  <si>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</si>
  <si>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</si>
  <si>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</si>
  <si>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</si>
  <si>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</si>
  <si>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</si>
  <si>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</si>
  <si>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</si>
  <si>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</si>
  <si>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</si>
  <si>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</si>
  <si>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</si>
  <si>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</si>
  <si>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</si>
  <si>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</si>
  <si>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</si>
  <si>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</si>
  <si>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</si>
  <si>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</si>
  <si>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</si>
  <si>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</si>
  <si>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</si>
  <si>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</si>
  <si>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</si>
  <si>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</si>
  <si>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</si>
  <si>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</si>
  <si>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</si>
  <si>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</si>
  <si>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</si>
  <si>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</si>
  <si>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</si>
  <si>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</si>
  <si>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</si>
  <si>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</si>
  <si>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</si>
  <si>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</si>
  <si>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</si>
  <si>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</si>
  <si>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</si>
  <si>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</si>
  <si>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</si>
  <si>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</si>
  <si>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</si>
  <si>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</si>
  <si>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</si>
  <si>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</si>
  <si>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</si>
  <si>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</si>
  <si>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</si>
  <si>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</si>
  <si>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</si>
  <si>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</si>
  <si>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</si>
  <si>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</si>
  <si>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</si>
  <si>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</si>
  <si>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</si>
  <si>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</si>
  <si>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</si>
  <si>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</si>
  <si>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</si>
  <si>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</si>
  <si>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</si>
  <si>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</si>
  <si>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</si>
  <si>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</si>
  <si>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</si>
  <si>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</si>
  <si>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</si>
  <si>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</si>
  <si>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</si>
  <si>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</si>
  <si>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</si>
  <si>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</si>
  <si>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</si>
  <si>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</si>
  <si>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</si>
  <si>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</si>
  <si>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</si>
  <si>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</si>
  <si>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</si>
  <si>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</si>
  <si>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</si>
  <si>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</si>
  <si>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</si>
  <si>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</si>
  <si>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</si>
  <si>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</si>
  <si>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</si>
  <si>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</si>
  <si>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</si>
  <si>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</si>
  <si>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</si>
  <si>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</si>
  <si>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</si>
  <si>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</si>
  <si>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</si>
  <si>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</si>
  <si>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</si>
  <si>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</si>
  <si>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</si>
  <si>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</si>
  <si>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</si>
  <si>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</si>
  <si>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</si>
  <si>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</si>
  <si>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</si>
  <si>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</si>
  <si>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</si>
  <si>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</si>
  <si>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</si>
  <si>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</si>
  <si>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</si>
  <si>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</si>
  <si>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</si>
  <si>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</si>
  <si>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</si>
  <si>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</si>
  <si>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</si>
  <si>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</si>
  <si>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</si>
  <si>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</si>
  <si>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</si>
  <si>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</si>
  <si>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</si>
  <si>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</si>
  <si>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</si>
  <si>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</si>
  <si>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</si>
  <si>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</si>
  <si>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</si>
  <si>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</si>
  <si>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</si>
  <si>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</si>
  <si>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</si>
  <si>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</si>
  <si>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</si>
  <si>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</si>
  <si>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</si>
  <si>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</si>
  <si>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</si>
  <si>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</si>
  <si>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</si>
  <si>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</si>
  <si>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</si>
  <si>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</si>
  <si>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</si>
  <si>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</si>
  <si>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</si>
  <si>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</si>
  <si>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</si>
  <si>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</si>
  <si>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</si>
  <si>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</si>
  <si>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</si>
  <si>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</si>
  <si>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</si>
  <si>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</si>
  <si>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</si>
  <si>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</si>
  <si>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</si>
  <si>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</si>
  <si>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</si>
  <si>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</si>
  <si>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</si>
  <si>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</si>
  <si>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</si>
  <si>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</si>
  <si>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</si>
  <si>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</si>
  <si>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</si>
  <si>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</si>
  <si>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</si>
  <si>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</si>
  <si>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</si>
  <si>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</si>
  <si>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</si>
  <si>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</si>
  <si>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</si>
  <si>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</si>
  <si>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</si>
  <si>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</si>
  <si>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</si>
  <si>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</si>
  <si>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</si>
  <si>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</si>
  <si>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</si>
  <si>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</si>
  <si>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</si>
  <si>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</si>
  <si>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</si>
  <si>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</si>
  <si>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</si>
  <si>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</si>
  <si>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</si>
  <si>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</si>
  <si>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</si>
  <si>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</si>
  <si>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</si>
  <si>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</si>
  <si>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</si>
  <si>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</si>
  <si>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</si>
  <si>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</si>
  <si>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</si>
  <si>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</si>
  <si>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</si>
  <si>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</si>
  <si>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</si>
  <si>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</si>
  <si>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</si>
  <si>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</si>
  <si>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</si>
  <si>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</si>
  <si>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</si>
  <si>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</si>
  <si>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</si>
  <si>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</si>
  <si>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</si>
  <si>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</si>
  <si>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</si>
  <si>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</si>
  <si>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</si>
  <si>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</si>
  <si>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</si>
  <si>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</si>
  <si>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</si>
  <si>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</si>
  <si>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</si>
  <si>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</si>
  <si>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</si>
  <si>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</si>
  <si>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</si>
  <si>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</si>
  <si>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</si>
  <si>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</si>
  <si>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</si>
  <si>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</si>
  <si>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</si>
  <si>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</si>
  <si>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</si>
  <si>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</si>
  <si>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</si>
  <si>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</si>
  <si>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</si>
  <si>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</si>
  <si>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</si>
  <si>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</si>
  <si>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</si>
  <si>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</si>
  <si>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</si>
  <si>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</si>
  <si>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</si>
  <si>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</si>
  <si>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</si>
  <si>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</si>
  <si>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</si>
  <si>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</si>
  <si>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</si>
  <si>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</si>
  <si>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</si>
  <si>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</si>
  <si>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</si>
  <si>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</si>
  <si>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</si>
  <si>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</si>
  <si>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</si>
  <si>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</si>
  <si>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</si>
  <si>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</si>
  <si>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</si>
  <si>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</si>
  <si>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</si>
  <si>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</si>
  <si>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</si>
  <si>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</si>
  <si>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</si>
  <si>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</si>
  <si>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</si>
  <si>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</si>
  <si>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</si>
  <si>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</si>
  <si>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</si>
  <si>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</si>
  <si>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</si>
  <si>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</si>
  <si>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</si>
  <si>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</si>
  <si>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</si>
  <si>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</si>
  <si>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</si>
  <si>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</si>
  <si>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</si>
  <si>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</si>
  <si>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</si>
  <si>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</si>
  <si>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</si>
  <si>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</si>
  <si>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</si>
  <si>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</si>
  <si>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</si>
  <si>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</si>
  <si>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</si>
  <si>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</si>
  <si>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</si>
  <si>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</si>
  <si>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</si>
  <si>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</si>
  <si>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</si>
  <si>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</si>
  <si>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</si>
  <si>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</si>
  <si>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</si>
  <si>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</si>
  <si>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</si>
  <si>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</si>
  <si>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</si>
  <si>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</si>
  <si>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</si>
  <si>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</si>
  <si>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</si>
  <si>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</si>
  <si>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</si>
  <si>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</si>
  <si>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</si>
  <si>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</si>
  <si>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</si>
  <si>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</si>
  <si>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</si>
  <si>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</si>
  <si>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</si>
  <si>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</si>
  <si>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</si>
  <si>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</si>
  <si>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</si>
  <si>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</si>
  <si>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</si>
  <si>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</si>
  <si>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</si>
  <si>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</si>
  <si>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</si>
  <si>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</si>
  <si>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</si>
  <si>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</si>
  <si>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</si>
  <si>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</si>
  <si>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</si>
  <si>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</si>
  <si>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</si>
  <si>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</si>
  <si>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</si>
  <si>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</si>
  <si>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</si>
  <si>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</si>
  <si>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</si>
  <si>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</si>
  <si>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</si>
  <si>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</si>
  <si>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</si>
  <si>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</si>
  <si>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</si>
  <si>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</si>
  <si>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</si>
  <si>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</si>
  <si>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</si>
  <si>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</si>
  <si>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</si>
  <si>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</si>
  <si>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</si>
  <si>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</si>
  <si>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</si>
  <si>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</si>
  <si>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</si>
  <si>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</si>
  <si>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</si>
  <si>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</si>
  <si>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</si>
  <si>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</si>
  <si>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</si>
  <si>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</si>
  <si>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</si>
  <si>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</si>
  <si>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</si>
  <si>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</si>
  <si>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</si>
  <si>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</si>
  <si>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</si>
  <si>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</si>
  <si>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</si>
  <si>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</si>
  <si>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</si>
  <si>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</si>
  <si>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</si>
  <si>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</si>
  <si>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</si>
  <si>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</si>
  <si>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</si>
  <si>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</si>
  <si>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</si>
  <si>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</si>
  <si>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</si>
  <si>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</si>
  <si>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</si>
  <si>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</si>
  <si>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</si>
  <si>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</si>
  <si>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</si>
  <si>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</si>
  <si>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</si>
  <si>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</si>
  <si>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</si>
  <si>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</si>
  <si>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</si>
  <si>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</si>
  <si>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</si>
  <si>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</si>
  <si>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</si>
  <si>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</si>
  <si>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</si>
  <si>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</si>
  <si>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</si>
  <si>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</si>
  <si>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</si>
  <si>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</si>
  <si>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</si>
  <si>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</si>
  <si>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</si>
  <si>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</si>
  <si>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</si>
  <si>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</si>
  <si>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</si>
  <si>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</si>
  <si>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</si>
  <si>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</si>
  <si>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</si>
  <si>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</si>
  <si>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</si>
  <si>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</si>
  <si>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</si>
  <si>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</si>
  <si>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</si>
  <si>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</si>
  <si>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</si>
  <si>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</si>
  <si>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</si>
  <si>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</si>
  <si>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</si>
  <si>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</si>
  <si>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</si>
  <si>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</si>
  <si>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</si>
  <si>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</si>
  <si>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</si>
  <si>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</si>
  <si>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</si>
  <si>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</si>
  <si>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</si>
  <si>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</si>
  <si>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</si>
  <si>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</si>
  <si>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</si>
  <si>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</si>
  <si>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</si>
  <si>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</si>
  <si>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</si>
  <si>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</si>
  <si>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</si>
  <si>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</si>
  <si>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</si>
  <si>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</si>
  <si>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</si>
  <si>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</si>
  <si>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</si>
  <si>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</si>
  <si>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</si>
  <si>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</si>
  <si>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</si>
  <si>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</si>
  <si>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</si>
  <si>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</si>
  <si>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</si>
  <si>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</si>
  <si>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</si>
  <si>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</si>
  <si>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</si>
  <si>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</si>
  <si>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</si>
  <si>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</si>
  <si>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</si>
  <si>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</si>
  <si>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</si>
  <si>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</si>
  <si>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</si>
  <si>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</si>
  <si>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</si>
  <si>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</si>
  <si>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</si>
  <si>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</si>
  <si>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</si>
  <si>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</si>
  <si>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</si>
  <si>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</si>
  <si>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</si>
  <si>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</si>
  <si>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</si>
  <si>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</si>
  <si>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</si>
  <si>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</si>
  <si>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</si>
  <si>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</si>
  <si>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</si>
  <si>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</si>
  <si>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</si>
  <si>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</si>
  <si>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</si>
  <si>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</si>
  <si>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</si>
  <si>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</si>
  <si>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</si>
  <si>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</si>
  <si>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</si>
  <si>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</si>
  <si>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</si>
  <si>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</si>
  <si>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</si>
  <si>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</si>
  <si>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</si>
  <si>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</si>
  <si>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</si>
  <si>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</si>
  <si>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</si>
  <si>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</si>
  <si>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</si>
  <si>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</si>
  <si>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</si>
  <si>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</si>
  <si>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</si>
  <si>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</si>
  <si>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</si>
  <si>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</si>
  <si>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</si>
  <si>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</si>
  <si>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</si>
  <si>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</si>
  <si>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</si>
  <si>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</si>
  <si>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</si>
  <si>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</si>
  <si>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</si>
  <si>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</si>
  <si>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</si>
  <si>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</si>
  <si>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</si>
  <si>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</si>
  <si>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</si>
  <si>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</si>
  <si>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</si>
  <si>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</si>
  <si>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</si>
  <si>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</si>
  <si>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</si>
  <si>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</si>
  <si>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</si>
  <si>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</si>
  <si>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</si>
  <si>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</si>
  <si>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</si>
  <si>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</si>
  <si>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</si>
  <si>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</si>
  <si>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</si>
  <si>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</si>
  <si>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</si>
  <si>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</si>
  <si>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</si>
  <si>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</si>
  <si>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</si>
  <si>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</si>
  <si>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</si>
  <si>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</si>
  <si>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</si>
  <si>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</si>
  <si>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</si>
  <si>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</si>
  <si>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</si>
  <si>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</si>
  <si>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</si>
  <si>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</si>
  <si>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</si>
  <si>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</si>
  <si>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</si>
  <si>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</si>
  <si>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</si>
  <si>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</si>
  <si>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</si>
  <si>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</si>
  <si>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</si>
  <si>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</si>
  <si>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</si>
  <si>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</si>
  <si>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</si>
  <si>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</si>
  <si>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</si>
  <si>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</si>
  <si>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</si>
  <si>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</si>
  <si>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</si>
  <si>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</si>
  <si>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</si>
  <si>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</si>
  <si>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</si>
  <si>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</si>
  <si>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</si>
  <si>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</si>
  <si>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</si>
  <si>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</si>
  <si>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</si>
  <si>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</si>
  <si>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</si>
  <si>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</si>
  <si>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</si>
  <si>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</si>
  <si>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</si>
  <si>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</si>
  <si>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</si>
  <si>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</si>
  <si>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</si>
  <si>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</si>
  <si>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</si>
  <si>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</si>
  <si>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</si>
  <si>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</si>
  <si>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</si>
  <si>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</si>
  <si>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</si>
  <si>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</si>
  <si>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</si>
  <si>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</si>
  <si>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</si>
  <si>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</si>
  <si>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</si>
  <si>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</si>
  <si>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</si>
  <si>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</si>
  <si>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</si>
  <si>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</si>
  <si>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</si>
  <si>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</si>
  <si>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</si>
  <si>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</si>
  <si>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</si>
  <si>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</si>
  <si>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</si>
  <si>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</si>
  <si>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</si>
  <si>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</si>
  <si>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</si>
  <si>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</si>
  <si>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</si>
  <si>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</si>
  <si>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</si>
  <si>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</si>
  <si>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</si>
  <si>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</si>
  <si>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</si>
  <si>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</si>
  <si>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</si>
  <si>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</si>
  <si>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</si>
  <si>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</si>
  <si>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</si>
  <si>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</si>
  <si>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</si>
  <si>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</si>
  <si>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</si>
  <si>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</si>
  <si>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</si>
  <si>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</si>
  <si>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</si>
  <si>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</si>
  <si>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</si>
  <si>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</si>
  <si>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</si>
  <si>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</si>
  <si>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</si>
  <si>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</si>
  <si>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</si>
  <si>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</si>
  <si>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</si>
  <si>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</si>
  <si>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</si>
  <si>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</si>
  <si>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</si>
  <si>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</si>
  <si>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</si>
  <si>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</si>
  <si>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</si>
  <si>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</si>
  <si>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</si>
  <si>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</si>
  <si>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</si>
  <si>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</si>
  <si>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</si>
  <si>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</si>
  <si>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</si>
  <si>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</si>
  <si>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</si>
  <si>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</si>
  <si>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</si>
  <si>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</si>
  <si>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</si>
  <si>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</si>
  <si>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</si>
  <si>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</si>
  <si>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</si>
  <si>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</si>
  <si>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</si>
  <si>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</si>
  <si>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</si>
  <si>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</si>
  <si>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</si>
  <si>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</si>
  <si>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</si>
  <si>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</si>
  <si>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</si>
  <si>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</si>
  <si>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</si>
  <si>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</si>
  <si>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</si>
  <si>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</si>
  <si>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</si>
  <si>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</si>
  <si>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</si>
  <si>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</si>
  <si>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</si>
  <si>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</si>
  <si>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</si>
  <si>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</si>
  <si>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</si>
  <si>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</si>
  <si>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</si>
  <si>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</si>
  <si>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</si>
  <si>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</si>
  <si>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</si>
  <si>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</si>
  <si>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</si>
  <si>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</si>
  <si>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</si>
  <si>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</si>
  <si>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</si>
  <si>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</si>
  <si>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</si>
  <si>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</si>
  <si>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</si>
  <si>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</si>
  <si>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</si>
  <si>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</si>
  <si>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</si>
  <si>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</si>
  <si>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</si>
  <si>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</si>
  <si>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</si>
  <si>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</si>
  <si>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</si>
  <si>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</si>
  <si>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</si>
  <si>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</si>
  <si>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</si>
  <si>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</si>
  <si>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</si>
  <si>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</si>
  <si>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</si>
  <si>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</si>
  <si>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</si>
  <si>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</si>
  <si>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</si>
  <si>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</si>
  <si>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</si>
  <si>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</si>
  <si>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</si>
  <si>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</si>
  <si>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</si>
  <si>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</si>
  <si>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</si>
  <si>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</si>
  <si>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</si>
  <si>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</si>
  <si>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</si>
  <si>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</si>
  <si>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</si>
  <si>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</si>
  <si>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</si>
  <si>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</si>
  <si>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</si>
  <si>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</si>
  <si>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</si>
  <si>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</si>
  <si>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</si>
  <si>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</si>
  <si>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</si>
  <si>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</si>
  <si>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</si>
  <si>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</si>
  <si>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</si>
  <si>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</si>
  <si>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</si>
  <si>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</si>
  <si>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</si>
  <si>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</si>
  <si>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</si>
  <si>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</si>
  <si>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</si>
  <si>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</si>
  <si>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</si>
  <si>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</si>
  <si>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</si>
  <si>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</si>
  <si>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</si>
  <si>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</si>
  <si>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</si>
  <si>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</si>
  <si>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</si>
  <si>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</si>
  <si>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</si>
  <si>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</si>
  <si>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</si>
  <si>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</si>
  <si>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</si>
  <si>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</si>
  <si>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</si>
  <si>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</si>
  <si>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</si>
  <si>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</si>
  <si>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</si>
  <si>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</si>
  <si>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</si>
  <si>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</si>
  <si>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</si>
  <si>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</si>
  <si>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</si>
  <si>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</si>
  <si>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</si>
  <si>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</si>
  <si>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</si>
  <si>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</si>
  <si>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</si>
  <si>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</si>
  <si>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</si>
  <si>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</si>
  <si>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</si>
  <si>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</si>
  <si>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</si>
  <si>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</si>
  <si>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</si>
  <si>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</si>
  <si>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</si>
  <si>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</si>
  <si>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</si>
  <si>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</si>
  <si>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</si>
  <si>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</si>
  <si>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</si>
  <si>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</si>
  <si>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</si>
  <si>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</si>
  <si>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</si>
  <si>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</si>
  <si>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</si>
  <si>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</si>
  <si>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</si>
  <si>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</si>
  <si>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</si>
  <si>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</si>
  <si>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</si>
  <si>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</si>
  <si>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</si>
  <si>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</si>
  <si>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</si>
  <si>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</si>
  <si>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</si>
  <si>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</si>
  <si>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</si>
  <si>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</si>
  <si>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</si>
  <si>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</si>
  <si>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</si>
  <si>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</si>
  <si>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</si>
  <si>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</si>
  <si>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</si>
  <si>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</si>
  <si>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</si>
  <si>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</si>
  <si>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</si>
  <si>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</si>
  <si>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</si>
  <si>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</si>
  <si>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</si>
  <si>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</si>
  <si>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</si>
  <si>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</si>
  <si>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</si>
  <si>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</si>
  <si>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</si>
  <si>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</si>
  <si>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</si>
  <si>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</si>
  <si>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</si>
  <si>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</si>
  <si>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</si>
  <si>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</si>
  <si>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</si>
  <si>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</si>
  <si>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</si>
  <si>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</si>
  <si>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</si>
  <si>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</si>
  <si>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</si>
  <si>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</si>
  <si>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</si>
  <si>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</si>
  <si>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</si>
  <si>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</si>
  <si>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</si>
  <si>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</si>
  <si>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</si>
  <si>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</si>
  <si>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</si>
  <si>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</si>
  <si>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</si>
  <si>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</si>
  <si>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</si>
  <si>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</si>
  <si>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</si>
  <si>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</si>
  <si>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</si>
  <si>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</si>
  <si>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</si>
  <si>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</si>
  <si>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</si>
  <si>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</si>
  <si>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</si>
  <si>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</si>
  <si>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</si>
  <si>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</si>
  <si>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</si>
  <si>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</si>
  <si>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</si>
  <si>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</si>
  <si>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</si>
  <si>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</si>
  <si>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</si>
  <si>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</si>
  <si>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</si>
  <si>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</si>
  <si>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</si>
  <si>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</si>
  <si>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</si>
  <si>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</si>
  <si>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</si>
  <si>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</si>
  <si>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</si>
  <si>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</si>
  <si>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</si>
  <si>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</si>
  <si>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</si>
  <si>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</si>
  <si>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</si>
  <si>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</si>
  <si>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</si>
  <si>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</si>
  <si>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</si>
  <si>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</si>
  <si>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</si>
  <si>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</si>
  <si>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</si>
  <si>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</si>
  <si>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</si>
  <si>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</si>
  <si>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</si>
  <si>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</si>
  <si>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</si>
  <si>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</si>
  <si>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</si>
  <si>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</si>
  <si>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</si>
  <si>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</si>
  <si>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</si>
  <si>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</si>
  <si>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</si>
  <si>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</si>
  <si>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</si>
  <si>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</si>
  <si>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</si>
  <si>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</si>
  <si>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</si>
  <si>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</si>
  <si>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</si>
  <si>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</si>
  <si>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</si>
  <si>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</si>
  <si>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</si>
  <si>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</si>
  <si>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</si>
  <si>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</si>
  <si>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</si>
  <si>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</si>
  <si>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</si>
  <si>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</si>
  <si>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</si>
  <si>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</si>
  <si>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</si>
  <si>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</si>
  <si>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</si>
  <si>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</si>
  <si>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</si>
  <si>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</si>
  <si>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</si>
  <si>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</si>
  <si>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</si>
  <si>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</si>
  <si>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</si>
  <si>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</si>
  <si>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</si>
  <si>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</si>
  <si>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</si>
  <si>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</si>
  <si>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</si>
  <si>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</si>
  <si>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</si>
  <si>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</si>
  <si>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</si>
  <si>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</si>
  <si>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</si>
  <si>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</si>
  <si>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</si>
  <si>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</si>
  <si>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</si>
  <si>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</si>
  <si>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</si>
  <si>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</si>
  <si>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</si>
  <si>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</si>
  <si>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</si>
  <si>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</si>
  <si>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</si>
  <si>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</si>
  <si>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</si>
  <si>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</si>
  <si>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</si>
  <si>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</si>
  <si>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</si>
  <si>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</si>
  <si>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</si>
  <si>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</si>
  <si>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</si>
  <si>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</si>
  <si>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</si>
  <si>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</si>
  <si>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</si>
  <si>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</si>
  <si>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</si>
  <si>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</si>
  <si>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</si>
  <si>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</si>
  <si>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</si>
  <si>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</si>
  <si>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</si>
  <si>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</si>
  <si>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</si>
  <si>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</si>
  <si>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</si>
  <si>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</si>
  <si>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</si>
  <si>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</si>
  <si>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</si>
  <si>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</si>
  <si>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</si>
  <si>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</si>
  <si>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</si>
  <si>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</si>
  <si>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</si>
  <si>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</si>
  <si>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</si>
  <si>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</si>
  <si>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</si>
  <si>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</si>
  <si>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</si>
  <si>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</si>
  <si>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</si>
  <si>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</si>
  <si>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</si>
  <si>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</si>
  <si>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</si>
  <si>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</si>
  <si>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</si>
  <si>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</si>
  <si>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</si>
  <si>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</si>
  <si>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</si>
  <si>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</si>
  <si>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</si>
  <si>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</si>
  <si>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</si>
  <si>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</si>
  <si>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</si>
  <si>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</si>
  <si>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</si>
  <si>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</si>
  <si>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</si>
  <si>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</si>
  <si>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</si>
  <si>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</si>
  <si>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</si>
  <si>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</si>
  <si>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</si>
  <si>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</si>
  <si>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</si>
  <si>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</si>
  <si>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</si>
  <si>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</si>
  <si>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</si>
  <si>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</si>
  <si>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</si>
  <si>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</si>
  <si>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</si>
  <si>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</si>
  <si>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</si>
  <si>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</si>
  <si>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</si>
  <si>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</si>
  <si>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</si>
  <si>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</si>
  <si>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</si>
  <si>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</si>
  <si>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</si>
  <si>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</si>
  <si>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</si>
  <si>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</si>
  <si>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</si>
  <si>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</si>
  <si>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</si>
  <si>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</si>
  <si>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</si>
  <si>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</si>
  <si>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</si>
  <si>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</si>
  <si>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</si>
  <si>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</si>
  <si>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</si>
  <si>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</si>
  <si>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</si>
  <si>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</si>
  <si>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</si>
  <si>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</si>
  <si>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</si>
  <si>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</si>
  <si>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</si>
  <si>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</si>
  <si>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</si>
  <si>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</si>
  <si>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</si>
  <si>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</si>
  <si>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</si>
  <si>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</si>
  <si>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</si>
  <si>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</si>
  <si>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</si>
  <si>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</si>
  <si>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</si>
  <si>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</si>
  <si>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</si>
  <si>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</si>
  <si>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</si>
  <si>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</si>
  <si>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</si>
  <si>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</si>
  <si>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</si>
  <si>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</si>
  <si>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</si>
  <si>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</si>
  <si>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</si>
  <si>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</si>
  <si>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</si>
  <si>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</si>
  <si>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</si>
  <si>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</si>
  <si>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</si>
  <si>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</si>
  <si>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</si>
  <si>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</si>
  <si>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</si>
  <si>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</si>
  <si>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</si>
  <si>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</si>
  <si>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</si>
  <si>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</si>
  <si>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</si>
  <si>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</si>
  <si>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</si>
  <si>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</si>
  <si>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</si>
  <si>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</si>
  <si>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</si>
  <si>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</si>
  <si>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</si>
  <si>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</si>
  <si>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</si>
  <si>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</si>
  <si>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</si>
  <si>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</si>
  <si>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</si>
  <si>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</si>
  <si>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</si>
  <si>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</si>
  <si>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</si>
  <si>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</si>
  <si>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</si>
  <si>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</si>
  <si>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</si>
  <si>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</si>
  <si>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</si>
  <si>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</si>
  <si>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</si>
  <si>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</si>
  <si>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</si>
  <si>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</si>
  <si>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</si>
  <si>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</si>
  <si>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</si>
  <si>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</si>
  <si>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</si>
  <si>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</si>
  <si>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</si>
  <si>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</si>
  <si>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</si>
  <si>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</si>
  <si>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</si>
  <si>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</si>
  <si>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</si>
  <si>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</si>
  <si>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</si>
  <si>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</si>
  <si>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</si>
  <si>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</si>
  <si>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</si>
  <si>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</si>
  <si>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</si>
  <si>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</si>
  <si>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</si>
  <si>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</si>
  <si>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</si>
  <si>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</si>
  <si>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</si>
  <si>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</si>
  <si>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</si>
  <si>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</si>
  <si>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</si>
  <si>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</si>
  <si>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</si>
  <si>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</si>
  <si>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</si>
  <si>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</si>
  <si>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</si>
  <si>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</si>
  <si>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</si>
  <si>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</si>
  <si>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</si>
  <si>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</si>
  <si>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</si>
  <si>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</si>
  <si>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</si>
  <si>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</si>
  <si>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</si>
  <si>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</si>
  <si>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</si>
  <si>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</si>
  <si>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</si>
  <si>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</si>
  <si>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</si>
  <si>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</si>
  <si>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</si>
  <si>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</si>
  <si>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</si>
  <si>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</si>
  <si>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</si>
  <si>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</si>
  <si>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</si>
  <si>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</si>
  <si>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</si>
  <si>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</si>
  <si>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</si>
  <si>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</si>
  <si>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</si>
  <si>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</si>
  <si>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</si>
  <si>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</si>
  <si>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</si>
  <si>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</si>
  <si>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</si>
  <si>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</si>
  <si>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</si>
  <si>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</si>
  <si>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</si>
  <si>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</si>
  <si>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</si>
  <si>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</si>
  <si>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</si>
  <si>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</si>
  <si>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</si>
  <si>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</si>
  <si>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</si>
  <si>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</si>
  <si>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</si>
  <si>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</si>
  <si>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</si>
  <si>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</si>
  <si>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</si>
  <si>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</si>
  <si>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</si>
  <si>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</si>
  <si>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</si>
  <si>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</si>
  <si>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</si>
  <si>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</si>
  <si>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</si>
  <si>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</si>
  <si>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</si>
  <si>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</si>
  <si>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</si>
  <si>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</si>
  <si>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</si>
  <si>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</si>
  <si>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</si>
  <si>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</si>
  <si>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</si>
  <si>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</si>
  <si>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</si>
  <si>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</si>
  <si>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</si>
  <si>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</si>
  <si>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</si>
  <si>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</si>
  <si>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</si>
  <si>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</si>
  <si>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</si>
  <si>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</si>
  <si>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</si>
  <si>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</si>
  <si>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</si>
  <si>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</si>
  <si>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</si>
  <si>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</si>
  <si>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</si>
  <si>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</si>
  <si>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</si>
  <si>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</si>
  <si>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</si>
  <si>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</si>
  <si>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</si>
  <si>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</si>
  <si>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</si>
  <si>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</si>
  <si>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</si>
  <si>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</si>
  <si>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</si>
  <si>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</si>
  <si>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</si>
  <si>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</si>
  <si>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</si>
  <si>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</si>
  <si>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</si>
  <si>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</si>
  <si>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</si>
  <si>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</si>
  <si>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</si>
  <si>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</si>
  <si>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</si>
  <si>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</si>
  <si>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</si>
  <si>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</si>
  <si>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</si>
  <si>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</si>
  <si>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</si>
  <si>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</si>
  <si>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</si>
  <si>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</si>
  <si>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</si>
  <si>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</si>
  <si>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</si>
  <si>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</si>
  <si>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</si>
  <si>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</si>
  <si>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</si>
  <si>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</si>
  <si>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</si>
  <si>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</si>
  <si>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</si>
  <si>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</si>
  <si>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</si>
  <si>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</si>
  <si>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</si>
  <si>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</si>
  <si>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</si>
  <si>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</si>
  <si>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</si>
  <si>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</si>
  <si>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</si>
  <si>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</si>
  <si>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</si>
  <si>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</si>
  <si>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</si>
  <si>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</si>
  <si>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</si>
  <si>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</si>
  <si>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</si>
  <si>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</si>
  <si>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</si>
  <si>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</si>
  <si>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</si>
  <si>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</si>
  <si>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</si>
  <si>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</si>
  <si>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</si>
  <si>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</si>
  <si>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</si>
  <si>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</si>
  <si>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</si>
  <si>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</si>
  <si>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</si>
  <si>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</si>
  <si>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</si>
  <si>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</si>
  <si>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</si>
  <si>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</si>
  <si>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</si>
  <si>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</si>
  <si>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</si>
  <si>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</si>
  <si>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</si>
  <si>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</si>
  <si>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</si>
  <si>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</si>
  <si>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</si>
  <si>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</si>
  <si>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</si>
  <si>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</si>
  <si>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</si>
  <si>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</si>
  <si>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</si>
  <si>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</si>
  <si>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</si>
  <si>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</si>
  <si>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</si>
  <si>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</si>
  <si>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</si>
  <si>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</si>
  <si>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</si>
  <si>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</si>
  <si>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</si>
  <si>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</si>
  <si>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</si>
  <si>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</si>
  <si>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</si>
  <si>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</si>
  <si>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</si>
  <si>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</si>
  <si>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</si>
  <si>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</si>
  <si>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</si>
  <si>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</si>
  <si>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</si>
  <si>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</si>
  <si>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</si>
  <si>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</si>
  <si>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</si>
  <si>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</si>
  <si>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</si>
  <si>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</si>
  <si>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</si>
  <si>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</si>
  <si>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</si>
  <si>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</si>
  <si>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</si>
  <si>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</si>
  <si>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</si>
  <si>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</si>
  <si>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</si>
  <si>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</si>
  <si>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</si>
  <si>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</si>
  <si>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</si>
  <si>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</si>
  <si>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</si>
  <si>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</si>
  <si>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</si>
  <si>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</si>
  <si>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</si>
  <si>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</si>
  <si>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</si>
  <si>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</si>
  <si>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</si>
  <si>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</si>
  <si>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</si>
  <si>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</si>
  <si>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</si>
  <si>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</si>
  <si>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</si>
  <si>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</si>
  <si>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</si>
  <si>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</si>
  <si>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</si>
  <si>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</si>
  <si>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</si>
  <si>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</si>
  <si>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</si>
  <si>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</si>
  <si>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</si>
  <si>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</si>
  <si>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</si>
  <si>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</si>
  <si>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</si>
  <si>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</si>
  <si>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</si>
  <si>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</si>
  <si>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</si>
  <si>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</si>
  <si>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</si>
  <si>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</si>
  <si>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</si>
  <si>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</si>
  <si>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</si>
  <si>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</si>
  <si>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</si>
  <si>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</si>
  <si>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</si>
  <si>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</si>
  <si>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</si>
  <si>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</si>
  <si>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</si>
  <si>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</si>
  <si>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</si>
  <si>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</si>
  <si>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</si>
  <si>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</si>
  <si>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</si>
  <si>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</si>
  <si>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</si>
  <si>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</si>
  <si>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</si>
  <si>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</si>
  <si>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</si>
  <si>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</si>
  <si>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</si>
  <si>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</si>
  <si>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</si>
  <si>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</si>
  <si>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</si>
  <si>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</si>
  <si>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</si>
  <si>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</si>
  <si>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</si>
  <si>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</si>
  <si>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</si>
  <si>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</si>
  <si>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</si>
  <si>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</si>
  <si>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</si>
  <si>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</si>
  <si>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</si>
  <si>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</si>
  <si>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</si>
  <si>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</si>
  <si>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</si>
  <si>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</si>
  <si>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</si>
  <si>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</si>
  <si>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</si>
  <si>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</si>
  <si>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</si>
  <si>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</si>
  <si>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</si>
  <si>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</si>
  <si>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</si>
  <si>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</si>
  <si>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</si>
  <si>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</si>
  <si>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</si>
  <si>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</si>
  <si>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</si>
  <si>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</si>
  <si>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</si>
  <si>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</si>
  <si>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</si>
  <si>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</si>
  <si>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</si>
  <si>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</si>
  <si>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</si>
  <si>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</si>
  <si>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</si>
  <si>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</si>
  <si>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</si>
  <si>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</si>
  <si>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</si>
  <si>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</si>
  <si>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</si>
  <si>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</si>
  <si>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</si>
  <si>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</si>
  <si>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</si>
  <si>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</si>
  <si>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</si>
  <si>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</si>
  <si>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</si>
  <si>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</si>
  <si>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</si>
  <si>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</si>
  <si>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</si>
  <si>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</si>
  <si>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</si>
  <si>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</si>
  <si>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</si>
  <si>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</si>
  <si>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</si>
  <si>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</si>
  <si>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</si>
  <si>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</si>
  <si>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</si>
  <si>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</si>
  <si>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</si>
  <si>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</si>
  <si>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</si>
  <si>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</si>
  <si>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</si>
  <si>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</si>
  <si>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</si>
  <si>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</si>
  <si>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</si>
  <si>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</si>
  <si>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</si>
  <si>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</si>
  <si>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</si>
  <si>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</si>
  <si>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</si>
  <si>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</si>
  <si>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</si>
  <si>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</si>
  <si>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</si>
  <si>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</si>
  <si>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</si>
  <si>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</si>
  <si>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</si>
  <si>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</si>
  <si>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</si>
  <si>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</si>
  <si>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</si>
  <si>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</si>
  <si>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</si>
  <si>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</si>
  <si>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</si>
  <si>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</si>
  <si>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</si>
  <si>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</si>
  <si>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</si>
  <si>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</si>
  <si>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</si>
  <si>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</si>
  <si>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</si>
  <si>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</si>
  <si>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</si>
  <si>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</si>
  <si>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</si>
  <si>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</si>
  <si>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</si>
  <si>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</si>
  <si>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</si>
  <si>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</si>
  <si>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</si>
  <si>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</si>
  <si>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</si>
  <si>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</si>
  <si>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</si>
  <si>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</si>
  <si>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</si>
  <si>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</si>
  <si>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</si>
  <si>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</si>
  <si>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</si>
  <si>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</si>
  <si>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</si>
  <si>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</si>
  <si>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</si>
  <si>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</si>
  <si>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</si>
  <si>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</si>
  <si>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</si>
  <si>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</si>
  <si>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</si>
  <si>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</si>
  <si>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</si>
  <si>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</si>
  <si>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</si>
  <si>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</si>
  <si>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</si>
  <si>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</si>
  <si>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</si>
  <si>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</si>
  <si>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</si>
  <si>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</si>
  <si>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</si>
  <si>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</si>
  <si>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</si>
  <si>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</si>
  <si>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</si>
  <si>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</si>
  <si>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</si>
  <si>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</si>
  <si>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</si>
  <si>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</si>
  <si>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</si>
  <si>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</si>
  <si>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</si>
  <si>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</si>
  <si>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</si>
  <si>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</si>
  <si>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</si>
  <si>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</si>
  <si>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</si>
  <si>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</si>
  <si>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</si>
  <si>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</si>
  <si>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</si>
  <si>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</si>
  <si>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</si>
  <si>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</si>
  <si>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</si>
  <si>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</si>
  <si>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</si>
  <si>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</si>
  <si>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</si>
  <si>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</si>
  <si>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</si>
  <si>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</si>
  <si>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</si>
  <si>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</si>
  <si>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</si>
  <si>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</si>
  <si>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</si>
  <si>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</si>
  <si>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</si>
  <si>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</si>
  <si>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</si>
  <si>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</si>
  <si>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</si>
  <si>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</si>
  <si>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</si>
  <si>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</si>
  <si>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</si>
  <si>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</si>
  <si>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</si>
  <si>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</si>
  <si>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</si>
  <si>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</si>
  <si>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</si>
  <si>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</si>
  <si>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</si>
  <si>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</si>
  <si>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</si>
  <si>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</si>
  <si>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</si>
  <si>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</si>
  <si>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</si>
  <si>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</si>
  <si>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</si>
  <si>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</si>
  <si>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</si>
  <si>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</si>
  <si>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</si>
  <si>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</si>
  <si>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</si>
  <si>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</si>
  <si>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</si>
  <si>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</si>
  <si>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</si>
  <si>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</si>
  <si>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</si>
  <si>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</si>
  <si>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</si>
  <si>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</si>
  <si>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</si>
  <si>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</si>
  <si>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</si>
  <si>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</si>
  <si>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</si>
  <si>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</si>
  <si>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</si>
  <si>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</si>
  <si>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</si>
  <si>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</si>
  <si>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</si>
  <si>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</si>
  <si>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</si>
  <si>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</si>
  <si>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</si>
  <si>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</si>
  <si>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</si>
  <si>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</si>
  <si>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</si>
  <si>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</si>
  <si>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</si>
  <si>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</si>
  <si>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</si>
  <si>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</si>
  <si>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</si>
  <si>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</si>
  <si>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</si>
  <si>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</si>
  <si>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</si>
  <si>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</si>
  <si>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</si>
  <si>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</si>
  <si>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</si>
  <si>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</si>
  <si>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</si>
  <si>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</si>
  <si>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</si>
  <si>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</si>
  <si>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</si>
  <si>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</si>
  <si>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</si>
  <si>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</si>
  <si>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</si>
  <si>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</si>
  <si>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</si>
  <si>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</si>
  <si>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</si>
  <si>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</si>
  <si>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</si>
  <si>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</si>
  <si>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</si>
  <si>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</si>
  <si>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</si>
  <si>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</si>
  <si>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</si>
  <si>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</si>
  <si>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</si>
  <si>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</si>
  <si>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</si>
  <si>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</si>
  <si>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</si>
  <si>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</si>
  <si>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</si>
  <si>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</si>
  <si>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</si>
  <si>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</si>
  <si>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</si>
  <si>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</si>
  <si>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</si>
  <si>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</si>
  <si>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</si>
  <si>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</si>
  <si>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</si>
  <si>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</si>
  <si>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</si>
  <si>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</si>
  <si>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</si>
  <si>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</si>
  <si>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</si>
  <si>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</si>
  <si>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</si>
  <si>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</si>
  <si>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</si>
  <si>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</si>
  <si>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</si>
  <si>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</si>
  <si>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</si>
  <si>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</si>
  <si>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</si>
  <si>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</si>
  <si>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</si>
  <si>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</si>
  <si>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</si>
  <si>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</si>
  <si>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</si>
  <si>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</si>
  <si>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</si>
  <si>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</si>
  <si>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</si>
  <si>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</si>
  <si>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</si>
  <si>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</si>
  <si>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</si>
  <si>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</si>
  <si>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</si>
  <si>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</si>
  <si>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</si>
  <si>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</si>
  <si>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</si>
  <si>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</si>
  <si>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</si>
  <si>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</si>
  <si>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</si>
  <si>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</si>
  <si>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</si>
  <si>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</si>
  <si>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</si>
  <si>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</si>
  <si>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</si>
  <si>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</si>
  <si>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</si>
  <si>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</si>
  <si>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</si>
  <si>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</si>
  <si>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</si>
  <si>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</si>
  <si>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</si>
  <si>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</si>
  <si>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</si>
  <si>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</si>
  <si>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</si>
  <si>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</si>
  <si>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</si>
  <si>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</si>
  <si>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</si>
  <si>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</si>
  <si>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</si>
  <si>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</si>
  <si>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</si>
  <si>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</si>
  <si>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</si>
  <si>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</si>
  <si>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</si>
  <si>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</si>
  <si>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</si>
  <si>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</si>
  <si>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</si>
  <si>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</si>
  <si>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</si>
  <si>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</si>
  <si>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</si>
  <si>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</si>
  <si>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</si>
  <si>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</si>
  <si>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</si>
  <si>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</si>
  <si>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</si>
  <si>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</si>
  <si>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</si>
  <si>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</si>
  <si>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</si>
  <si>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</si>
  <si>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</si>
  <si>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</si>
  <si>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</si>
  <si>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</si>
  <si>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</si>
  <si>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</si>
  <si>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</si>
  <si>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</si>
  <si>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</si>
  <si>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</si>
  <si>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</si>
  <si>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</si>
  <si>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</si>
  <si>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</si>
  <si>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</si>
  <si>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</si>
  <si>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</si>
  <si>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</si>
  <si>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</si>
  <si>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</si>
  <si>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</si>
  <si>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</si>
  <si>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</si>
  <si>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</si>
  <si>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</si>
  <si>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</si>
  <si>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</si>
  <si>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</si>
  <si>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</si>
  <si>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</si>
  <si>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</si>
  <si>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</si>
  <si>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</si>
  <si>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</si>
  <si>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</si>
  <si>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</si>
  <si>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</si>
  <si>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</si>
  <si>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</si>
  <si>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</si>
  <si>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</si>
  <si>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</si>
  <si>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</si>
  <si>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</si>
  <si>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</si>
  <si>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</si>
  <si>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</si>
  <si>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</si>
  <si>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</si>
  <si>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</si>
  <si>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</si>
  <si>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</si>
  <si>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</si>
  <si>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</si>
  <si>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</si>
  <si>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</si>
  <si>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</si>
  <si>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</si>
  <si>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</si>
  <si>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</si>
  <si>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</si>
  <si>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</si>
  <si>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</si>
  <si>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</si>
  <si>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</si>
  <si>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</si>
  <si>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</si>
  <si>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</si>
  <si>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</si>
  <si>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</si>
  <si>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</si>
  <si>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</si>
  <si>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</si>
  <si>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</si>
  <si>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</si>
  <si>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</si>
  <si>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</si>
  <si>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</si>
  <si>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</si>
  <si>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</si>
  <si>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</si>
  <si>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</si>
  <si>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</si>
  <si>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</si>
  <si>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</si>
  <si>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</si>
  <si>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</si>
  <si>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</si>
  <si>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</si>
  <si>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</si>
  <si>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</si>
  <si>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</si>
  <si>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</si>
  <si>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</si>
  <si>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</si>
  <si>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</si>
  <si>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</si>
  <si>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</si>
  <si>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</si>
  <si>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</si>
  <si>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</si>
  <si>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</si>
  <si>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</si>
  <si>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</si>
  <si>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</si>
  <si>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</si>
  <si>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</si>
  <si>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</si>
  <si>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</si>
  <si>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</si>
  <si>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</si>
  <si>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</si>
  <si>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</si>
  <si>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</si>
  <si>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</si>
  <si>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</si>
  <si>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</si>
  <si>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</si>
  <si>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</si>
  <si>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</si>
  <si>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</si>
  <si>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</si>
  <si>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</si>
  <si>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</si>
  <si>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</si>
  <si>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</si>
  <si>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</si>
  <si>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</si>
  <si>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</si>
  <si>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</si>
  <si>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</si>
  <si>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</si>
  <si>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</si>
  <si>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</si>
  <si>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</si>
  <si>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</si>
  <si>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</si>
  <si>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</si>
  <si>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</si>
  <si>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</si>
  <si>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</si>
  <si>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</si>
  <si>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</si>
  <si>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</si>
  <si>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</si>
  <si>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</si>
  <si>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</si>
  <si>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</si>
  <si>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</si>
  <si>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</si>
  <si>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</si>
  <si>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</si>
  <si>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</si>
  <si>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</si>
  <si>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</si>
  <si>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</si>
  <si>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</si>
  <si>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</si>
  <si>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</si>
  <si>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</si>
  <si>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</si>
  <si>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</si>
  <si>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</si>
  <si>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</si>
  <si>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</si>
  <si>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</si>
  <si>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</si>
  <si>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</si>
  <si>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</si>
  <si>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</si>
  <si>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</si>
  <si>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</si>
  <si>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</si>
  <si>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</si>
  <si>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</si>
  <si>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</si>
  <si>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</si>
  <si>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</si>
  <si>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</si>
  <si>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</si>
  <si>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</si>
  <si>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</si>
  <si>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</si>
  <si>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</si>
  <si>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</si>
  <si>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</si>
  <si>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</si>
  <si>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</si>
  <si>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</si>
  <si>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</si>
  <si>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</si>
  <si>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</si>
  <si>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</si>
  <si>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</si>
  <si>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</si>
  <si>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</si>
  <si>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</si>
  <si>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</si>
  <si>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</si>
  <si>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</si>
  <si>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</si>
  <si>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</si>
  <si>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</si>
  <si>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</si>
  <si>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</si>
  <si>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</si>
  <si>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</si>
  <si>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</si>
  <si>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</si>
  <si>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</si>
  <si>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</si>
  <si>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</si>
  <si>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</si>
  <si>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</si>
  <si>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</si>
  <si>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</si>
  <si>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</si>
  <si>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</si>
  <si>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</si>
  <si>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</si>
  <si>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</si>
  <si>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</si>
  <si>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</si>
  <si>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</si>
  <si>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</si>
  <si>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</si>
  <si>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</si>
  <si>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</si>
  <si>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</si>
  <si>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</si>
  <si>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</si>
  <si>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</si>
  <si>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</si>
  <si>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</si>
  <si>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</si>
  <si>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</si>
  <si>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</si>
  <si>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</si>
  <si>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</si>
  <si>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</si>
  <si>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</si>
  <si>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</si>
  <si>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</si>
  <si>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</si>
  <si>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</si>
  <si>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</si>
  <si>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</si>
  <si>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</si>
  <si>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</si>
  <si>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</si>
  <si>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</si>
  <si>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</si>
  <si>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</si>
  <si>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</si>
  <si>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</si>
  <si>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</si>
  <si>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</si>
  <si>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</si>
  <si>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</si>
  <si>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</si>
  <si>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</si>
  <si>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</si>
  <si>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</si>
  <si>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</si>
  <si>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</si>
  <si>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</si>
  <si>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</si>
  <si>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</si>
  <si>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</si>
  <si>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</si>
  <si>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</si>
  <si>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</si>
  <si>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</si>
  <si>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</si>
  <si>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</si>
  <si>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</si>
  <si>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</si>
  <si>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</si>
  <si>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</si>
  <si>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</si>
  <si>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</si>
  <si>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</si>
  <si>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</si>
  <si>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</si>
  <si>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</si>
  <si>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</si>
  <si>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</si>
  <si>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</si>
  <si>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</si>
  <si>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</si>
  <si>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</si>
  <si>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</si>
  <si>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</si>
  <si>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</si>
  <si>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</si>
  <si>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</si>
  <si>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</si>
  <si>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</si>
  <si>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</si>
  <si>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</si>
  <si>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</si>
  <si>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</si>
  <si>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</si>
  <si>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</si>
  <si>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</si>
  <si>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</si>
  <si>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</si>
  <si>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</si>
  <si>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</si>
  <si>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</si>
  <si>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</si>
  <si>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</si>
  <si>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</si>
  <si>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</si>
  <si>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</si>
  <si>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</si>
  <si>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</si>
  <si>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</si>
  <si>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</si>
  <si>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</si>
  <si>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</si>
  <si>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</si>
  <si>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</si>
  <si>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</si>
  <si>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</si>
  <si>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</si>
  <si>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</si>
  <si>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</si>
  <si>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</si>
  <si>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</si>
  <si>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</si>
  <si>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</si>
  <si>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</si>
  <si>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</si>
  <si>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</si>
  <si>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</si>
  <si>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</si>
  <si>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</si>
  <si>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</si>
  <si>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</si>
  <si>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</si>
  <si>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</si>
  <si>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</si>
  <si>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</si>
  <si>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</si>
  <si>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</si>
  <si>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</si>
  <si>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</si>
  <si>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</si>
  <si>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</si>
  <si>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</si>
  <si>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</si>
  <si>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</si>
  <si>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</si>
  <si>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</si>
  <si>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</si>
  <si>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</si>
  <si>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</si>
  <si>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</si>
  <si>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</si>
  <si>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</si>
  <si>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</si>
  <si>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</si>
  <si>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</si>
  <si>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</si>
  <si>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</si>
  <si>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</si>
  <si>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</si>
  <si>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</si>
  <si>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</si>
  <si>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</si>
  <si>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</si>
  <si>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</si>
  <si>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</si>
  <si>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</si>
  <si>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</si>
  <si>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</si>
  <si>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</si>
  <si>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</si>
  <si>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</si>
  <si>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</si>
  <si>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</si>
  <si>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</si>
  <si>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</si>
  <si>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</si>
  <si>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</si>
  <si>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</si>
  <si>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</si>
  <si>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</si>
  <si>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</si>
  <si>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</si>
  <si>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</si>
  <si>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</si>
  <si>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</si>
  <si>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</si>
  <si>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</si>
  <si>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</si>
  <si>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</si>
  <si>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</si>
  <si>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</si>
  <si>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</si>
  <si>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</si>
  <si>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</si>
  <si>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</si>
  <si>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</si>
  <si>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</si>
  <si>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</si>
  <si>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</si>
  <si>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</si>
  <si>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</si>
  <si>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</si>
  <si>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</si>
  <si>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</si>
  <si>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</si>
  <si>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</si>
  <si>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</si>
  <si>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</si>
  <si>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</si>
  <si>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</si>
  <si>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</si>
  <si>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</si>
  <si>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</si>
  <si>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</si>
  <si>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</si>
  <si>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</si>
  <si>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</si>
  <si>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</si>
  <si>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</si>
  <si>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</si>
  <si>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</si>
  <si>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</si>
  <si>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</si>
  <si>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</si>
  <si>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</si>
  <si>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</si>
  <si>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</si>
  <si>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</si>
  <si>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</si>
  <si>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</si>
  <si>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</si>
  <si>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</si>
  <si>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</si>
  <si>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</si>
  <si>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</si>
  <si>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</si>
  <si>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</si>
  <si>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</si>
  <si>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</si>
  <si>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</si>
  <si>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</si>
  <si>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</si>
  <si>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</si>
  <si>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</si>
  <si>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</si>
  <si>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</si>
  <si>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</si>
  <si>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</si>
  <si>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</si>
  <si>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</si>
  <si>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</si>
  <si>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</si>
  <si>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</si>
  <si>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</si>
  <si>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</si>
  <si>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</si>
  <si>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</si>
  <si>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</si>
  <si>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</si>
  <si>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</si>
  <si>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</si>
  <si>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</si>
  <si>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</si>
  <si>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</si>
  <si>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</si>
  <si>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</si>
  <si>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</si>
  <si>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</si>
  <si>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</si>
  <si>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</si>
  <si>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</si>
  <si>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</si>
  <si>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</si>
  <si>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</si>
  <si>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</si>
  <si>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</si>
  <si>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</si>
  <si>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</si>
  <si>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</si>
  <si>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</si>
  <si>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</si>
  <si>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</si>
  <si>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</si>
  <si>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</si>
  <si>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</si>
  <si>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</si>
  <si>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</si>
  <si>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</si>
  <si>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</si>
  <si>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</si>
  <si>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</si>
  <si>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</si>
  <si>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</si>
  <si>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</si>
  <si>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</si>
  <si>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</si>
  <si>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</si>
  <si>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</si>
  <si>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</si>
  <si>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</si>
  <si>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</si>
  <si>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</si>
  <si>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</si>
  <si>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</si>
  <si>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</si>
  <si>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</si>
  <si>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</si>
  <si>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</si>
  <si>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</si>
  <si>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</si>
  <si>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</si>
  <si>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</si>
  <si>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</si>
  <si>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</si>
  <si>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</si>
  <si>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</si>
  <si>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</si>
  <si>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</si>
  <si>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</si>
  <si>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</si>
  <si>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</si>
  <si>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</si>
  <si>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</si>
  <si>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</si>
  <si>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</si>
  <si>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</si>
  <si>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</si>
  <si>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</si>
  <si>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</si>
  <si>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</si>
  <si>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</si>
  <si>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</si>
  <si>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</si>
  <si>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</si>
  <si>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</si>
  <si>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</si>
  <si>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</si>
  <si>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</si>
  <si>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</si>
  <si>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</si>
  <si>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</si>
  <si>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</si>
  <si>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</si>
  <si>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</si>
  <si>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</si>
  <si>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</si>
  <si>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</si>
  <si>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</si>
  <si>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</si>
  <si>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</si>
  <si>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</si>
  <si>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</si>
  <si>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</si>
  <si>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</si>
  <si>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</si>
  <si>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</si>
  <si>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</si>
  <si>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</si>
  <si>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</si>
  <si>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</si>
  <si>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</si>
  <si>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</si>
  <si>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</si>
  <si>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</si>
  <si>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</si>
  <si>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</si>
  <si>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</si>
  <si>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</si>
  <si>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</si>
  <si>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</si>
  <si>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</si>
  <si>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</si>
  <si>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</si>
  <si>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</si>
  <si>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</si>
  <si>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</si>
  <si>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</si>
  <si>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</si>
  <si>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</si>
  <si>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</si>
  <si>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</si>
  <si>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</si>
  <si>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</si>
  <si>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</si>
  <si>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</si>
  <si>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</si>
  <si>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</si>
  <si>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</si>
  <si>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</si>
  <si>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</si>
  <si>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</si>
  <si>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</si>
  <si>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</si>
  <si>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</si>
  <si>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</si>
  <si>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</si>
  <si>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</si>
  <si>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</si>
  <si>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</si>
  <si>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</si>
  <si>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</si>
  <si>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</si>
  <si>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</si>
  <si>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</si>
  <si>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</si>
  <si>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</si>
  <si>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</si>
  <si>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</si>
  <si>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</si>
  <si>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</si>
  <si>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</si>
  <si>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</si>
  <si>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</si>
  <si>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</si>
  <si>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</si>
  <si>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</si>
  <si>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</si>
  <si>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</si>
  <si>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</si>
  <si>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</si>
  <si>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</si>
  <si>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</si>
  <si>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</si>
  <si>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</si>
  <si>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</si>
  <si>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</si>
  <si>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</si>
  <si>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</si>
  <si>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</si>
  <si>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</si>
  <si>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</si>
  <si>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</si>
  <si>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</si>
  <si>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</si>
  <si>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</si>
  <si>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</si>
  <si>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</si>
  <si>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</si>
  <si>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</si>
  <si>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</si>
  <si>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</si>
  <si>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</si>
  <si>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</si>
  <si>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</si>
  <si>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</si>
  <si>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</si>
  <si>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</si>
  <si>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</si>
  <si>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</si>
  <si>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</si>
  <si>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</si>
  <si>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</si>
  <si>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</si>
  <si>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</si>
  <si>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</si>
  <si>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</si>
  <si>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</si>
  <si>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</si>
  <si>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</si>
  <si>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</si>
  <si>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</si>
  <si>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</si>
  <si>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</si>
  <si>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</si>
  <si>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</si>
  <si>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</si>
  <si>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</si>
  <si>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</si>
  <si>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</si>
  <si>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</si>
  <si>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</si>
  <si>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</si>
  <si>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</si>
  <si>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</si>
  <si>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</si>
  <si>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</si>
  <si>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</si>
  <si>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</si>
  <si>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</si>
  <si>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</si>
  <si>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</si>
  <si>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</si>
  <si>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</si>
  <si>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</si>
  <si>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</si>
  <si>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</si>
  <si>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</si>
  <si>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</si>
  <si>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</si>
  <si>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</si>
  <si>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</si>
  <si>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</si>
  <si>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</si>
  <si>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</si>
  <si>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</si>
  <si>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</si>
  <si>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</si>
  <si>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</si>
  <si>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</si>
  <si>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</si>
  <si>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</si>
  <si>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</si>
  <si>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</si>
  <si>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</si>
  <si>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</si>
  <si>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</si>
  <si>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</si>
  <si>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</si>
  <si>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</si>
  <si>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</si>
  <si>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</si>
  <si>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</si>
  <si>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</si>
  <si>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</si>
  <si>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</si>
  <si>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</si>
  <si>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</si>
  <si>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</si>
  <si>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</si>
  <si>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</si>
  <si>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</si>
  <si>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</si>
  <si>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</si>
  <si>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</si>
  <si>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</si>
  <si>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</si>
  <si>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</si>
  <si>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</si>
  <si>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</si>
  <si>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</si>
  <si>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</si>
  <si>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</si>
  <si>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</si>
  <si>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</si>
  <si>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</si>
  <si>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</si>
  <si>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</si>
  <si>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</si>
  <si>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</si>
  <si>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</si>
  <si>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</si>
  <si>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</si>
  <si>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</si>
  <si>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</si>
  <si>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</si>
  <si>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</si>
  <si>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</si>
  <si>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</si>
  <si>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</si>
  <si>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</si>
  <si>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</si>
  <si>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</si>
  <si>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</si>
  <si>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</si>
  <si>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</si>
  <si>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</si>
  <si>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</si>
  <si>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</si>
  <si>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</si>
  <si>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</si>
  <si>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</si>
  <si>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</si>
  <si>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</si>
  <si>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</si>
  <si>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</si>
  <si>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</si>
  <si>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</si>
  <si>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</si>
  <si>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</si>
  <si>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</si>
  <si>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</si>
  <si>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</si>
  <si>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</si>
  <si>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</si>
  <si>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</si>
  <si>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</si>
  <si>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</si>
  <si>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</si>
  <si>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</si>
  <si>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</si>
  <si>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</si>
  <si>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</si>
  <si>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</si>
  <si>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</si>
  <si>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</si>
  <si>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</si>
  <si>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</si>
  <si>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</si>
  <si>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</si>
  <si>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</si>
  <si>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</si>
  <si>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</si>
  <si>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</si>
  <si>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</si>
  <si>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</si>
  <si>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</si>
  <si>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</si>
  <si>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</si>
  <si>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</si>
  <si>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</si>
  <si>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</si>
  <si>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</si>
  <si>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</si>
  <si>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</si>
  <si>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</si>
  <si>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</si>
  <si>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</si>
  <si>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</si>
  <si>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</si>
  <si>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</si>
  <si>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</si>
  <si>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</si>
  <si>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</si>
  <si>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</si>
  <si>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</si>
  <si>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</si>
  <si>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</si>
  <si>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</si>
  <si>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</si>
  <si>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</si>
  <si>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</si>
  <si>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</si>
  <si>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</si>
  <si>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</si>
  <si>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</si>
  <si>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</si>
  <si>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</si>
  <si>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</si>
  <si>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</si>
  <si>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</si>
  <si>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</si>
  <si>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</si>
  <si>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</si>
  <si>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</si>
  <si>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</si>
  <si>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</si>
  <si>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</si>
  <si>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</si>
  <si>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</si>
  <si>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</si>
  <si>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</si>
  <si>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</si>
  <si>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</si>
  <si>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</si>
  <si>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</si>
  <si>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</si>
  <si>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</si>
  <si>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</si>
  <si>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</si>
  <si>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</si>
  <si>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</si>
  <si>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</si>
  <si>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</si>
  <si>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</si>
  <si>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</si>
  <si>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</si>
  <si>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</si>
  <si>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</si>
  <si>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</si>
  <si>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</si>
  <si>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</si>
  <si>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</si>
  <si>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</si>
  <si>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</si>
  <si>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</si>
  <si>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</si>
  <si>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</si>
  <si>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</si>
  <si>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</si>
  <si>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</si>
  <si>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</si>
  <si>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</si>
  <si>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</si>
  <si>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</si>
  <si>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</si>
  <si>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</si>
  <si>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</si>
  <si>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</si>
  <si>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</si>
  <si>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</si>
  <si>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</si>
  <si>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</si>
  <si>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</si>
  <si>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</si>
  <si>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</si>
  <si>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</si>
  <si>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</si>
  <si>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</si>
  <si>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</si>
  <si>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</si>
  <si>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</si>
  <si>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</si>
  <si>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</si>
  <si>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</si>
  <si>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</si>
  <si>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</si>
  <si>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</si>
  <si>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</si>
  <si>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</si>
  <si>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</si>
  <si>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</si>
  <si>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</si>
  <si>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</si>
  <si>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</si>
  <si>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</si>
  <si>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</si>
  <si>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</si>
  <si>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</si>
  <si>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</si>
  <si>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</si>
  <si>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</si>
  <si>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</si>
  <si>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</si>
  <si>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</si>
  <si>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</si>
  <si>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</si>
  <si>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</si>
  <si>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</si>
  <si>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</si>
  <si>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</si>
  <si>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</si>
  <si>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</si>
  <si>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</si>
  <si>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</si>
  <si>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</si>
  <si>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</si>
  <si>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</si>
  <si>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</si>
  <si>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</si>
  <si>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</si>
  <si>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</si>
  <si>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</si>
  <si>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</si>
  <si>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</si>
  <si>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</si>
  <si>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</si>
  <si>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</si>
  <si>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</si>
  <si>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</si>
  <si>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</si>
  <si>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</si>
  <si>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</si>
  <si>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</si>
  <si>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</si>
  <si>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</si>
  <si>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</si>
  <si>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</si>
  <si>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</si>
  <si>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</si>
  <si>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</si>
  <si>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</si>
  <si>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</si>
  <si>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</si>
  <si>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</si>
  <si>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</si>
  <si>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</si>
  <si>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</si>
  <si>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</si>
  <si>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</si>
  <si>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</si>
  <si>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</si>
  <si>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</si>
  <si>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</si>
  <si>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</si>
  <si>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</si>
  <si>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</si>
  <si>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</si>
  <si>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</si>
  <si>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</si>
  <si>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</si>
  <si>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</si>
  <si>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</si>
  <si>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</si>
  <si>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</si>
  <si>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</si>
  <si>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</si>
  <si>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</si>
  <si>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</si>
  <si>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</si>
  <si>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</si>
  <si>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</si>
  <si>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</si>
  <si>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</si>
  <si>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</si>
  <si>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</si>
  <si>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</si>
  <si>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</si>
  <si>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</si>
  <si>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</si>
  <si>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</si>
  <si>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</si>
  <si>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</si>
  <si>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</si>
  <si>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</si>
  <si>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</si>
  <si>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</si>
  <si>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</si>
  <si>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</si>
  <si>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</si>
  <si>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</si>
  <si>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</si>
  <si>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</si>
  <si>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</si>
  <si>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</si>
  <si>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</si>
  <si>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</si>
  <si>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</si>
  <si>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</si>
  <si>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</si>
  <si>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</si>
  <si>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</si>
  <si>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</si>
  <si>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</si>
  <si>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</si>
  <si>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</si>
  <si>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</si>
  <si>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</si>
  <si>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</si>
  <si>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</si>
  <si>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</si>
  <si>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</si>
  <si>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</si>
  <si>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</si>
  <si>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</si>
  <si>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</si>
  <si>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</si>
  <si>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</si>
  <si>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</si>
  <si>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</si>
  <si>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</si>
  <si>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</si>
  <si>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</si>
  <si>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</si>
  <si>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</si>
  <si>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</si>
  <si>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</si>
  <si>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</si>
  <si>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</si>
  <si>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</si>
  <si>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</si>
  <si>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</si>
  <si>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</si>
  <si>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</si>
  <si>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</si>
  <si>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</si>
  <si>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</si>
  <si>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</si>
  <si>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</si>
  <si>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</si>
  <si>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</si>
  <si>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</si>
  <si>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</si>
  <si>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</si>
  <si>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</si>
  <si>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</si>
  <si>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</si>
  <si>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</si>
  <si>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</si>
  <si>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</si>
  <si>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</si>
  <si>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</si>
  <si>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</si>
  <si>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</si>
  <si>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</si>
  <si>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</si>
  <si>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</si>
  <si>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</si>
  <si>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</si>
  <si>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</si>
  <si>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</si>
  <si>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</si>
  <si>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</si>
  <si>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</si>
  <si>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</si>
  <si>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</si>
  <si>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</si>
  <si>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</si>
  <si>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</si>
  <si>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</si>
  <si>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</si>
  <si>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</si>
  <si>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</si>
  <si>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</si>
  <si>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</si>
  <si>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</si>
  <si>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</si>
  <si>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</si>
  <si>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</si>
  <si>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</si>
  <si>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</si>
  <si>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</si>
  <si>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</si>
  <si>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</si>
  <si>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</si>
  <si>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</si>
  <si>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</si>
  <si>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</si>
  <si>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</si>
  <si>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</si>
  <si>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</si>
  <si>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</si>
  <si>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</si>
  <si>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</si>
  <si>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</si>
  <si>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</si>
  <si>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</si>
  <si>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</si>
  <si>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</si>
  <si>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</si>
  <si>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</si>
  <si>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</si>
  <si>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</si>
  <si>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</si>
  <si>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</si>
  <si>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</si>
  <si>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</si>
  <si>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</si>
  <si>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</si>
  <si>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</si>
  <si>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</si>
  <si>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</si>
  <si>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</si>
  <si>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</si>
  <si>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</si>
  <si>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</si>
  <si>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</si>
  <si>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</si>
  <si>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</si>
  <si>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</si>
  <si>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</si>
  <si>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</si>
  <si>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</si>
  <si>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</si>
  <si>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</si>
  <si>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</si>
  <si>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</si>
  <si>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</si>
  <si>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</si>
  <si>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</si>
  <si>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</si>
  <si>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</si>
  <si>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</si>
  <si>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</si>
  <si>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</si>
  <si>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</si>
  <si>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</si>
  <si>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</si>
  <si>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</si>
  <si>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</si>
  <si>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</si>
  <si>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</si>
  <si>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</si>
  <si>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</si>
  <si>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</si>
  <si>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</si>
  <si>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</si>
  <si>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</si>
  <si>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</si>
  <si>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</si>
  <si>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</si>
  <si>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</si>
  <si>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</si>
  <si>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</si>
  <si>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</si>
  <si>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</si>
  <si>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</si>
  <si>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</si>
  <si>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</si>
  <si>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</si>
  <si>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</si>
  <si>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</si>
  <si>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</si>
  <si>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</si>
  <si>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</si>
  <si>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</si>
  <si>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</si>
  <si>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</si>
  <si>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</si>
  <si>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</si>
  <si>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</si>
  <si>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</si>
  <si>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</si>
  <si>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</si>
  <si>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</si>
  <si>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</si>
  <si>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</si>
  <si>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</si>
  <si>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</si>
  <si>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</si>
  <si>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</si>
  <si>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</si>
  <si>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</si>
  <si>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</si>
  <si>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</si>
  <si>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</si>
  <si>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</si>
  <si>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</si>
  <si>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</si>
  <si>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</si>
  <si>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</si>
  <si>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</si>
  <si>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</si>
  <si>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</si>
  <si>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</si>
  <si>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</si>
  <si>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</si>
  <si>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</si>
  <si>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</si>
  <si>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</si>
  <si>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</si>
  <si>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</si>
  <si>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</si>
  <si>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</si>
  <si>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</si>
  <si>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</si>
  <si>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</si>
  <si>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</si>
  <si>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</si>
  <si>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</si>
  <si>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</si>
  <si>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</si>
  <si>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</si>
  <si>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</si>
  <si>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</si>
  <si>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</si>
  <si>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</si>
  <si>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</si>
  <si>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</si>
  <si>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</si>
  <si>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</si>
  <si>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</si>
  <si>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</si>
  <si>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</si>
  <si>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</si>
  <si>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</si>
  <si>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</si>
  <si>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</si>
  <si>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</si>
  <si>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</si>
  <si>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</si>
  <si>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</si>
  <si>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</si>
  <si>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</si>
  <si>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</si>
  <si>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</si>
  <si>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</si>
  <si>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</si>
  <si>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</si>
  <si>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</si>
  <si>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</si>
  <si>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</si>
  <si>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</si>
  <si>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</si>
  <si>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</si>
  <si>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</si>
  <si>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</si>
  <si>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</si>
  <si>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</si>
  <si>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</si>
  <si>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</si>
  <si>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</si>
  <si>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</si>
  <si>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</si>
  <si>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</si>
  <si>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</si>
  <si>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</si>
  <si>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</si>
  <si>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</si>
  <si>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</si>
  <si>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</si>
  <si>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</si>
  <si>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</si>
  <si>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</si>
  <si>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</si>
  <si>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</si>
  <si>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</si>
  <si>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</si>
  <si>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</si>
  <si>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</si>
  <si>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</si>
  <si>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</si>
  <si>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</si>
  <si>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</si>
  <si>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</si>
  <si>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</si>
  <si>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</si>
  <si>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</si>
  <si>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</si>
  <si>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</si>
  <si>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</si>
  <si>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</si>
  <si>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</si>
  <si>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</si>
  <si>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</si>
  <si>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</si>
  <si>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</si>
  <si>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</si>
  <si>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</si>
  <si>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</si>
  <si>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</si>
  <si>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</si>
  <si>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</si>
  <si>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</si>
  <si>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</si>
  <si>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</si>
  <si>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</si>
  <si>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</si>
  <si>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</si>
  <si>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</si>
  <si>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</si>
  <si>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</si>
  <si>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</si>
  <si>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</si>
  <si>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</si>
  <si>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</si>
  <si>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</si>
  <si>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</si>
  <si>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</si>
  <si>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</si>
  <si>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</si>
  <si>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</si>
  <si>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</si>
  <si>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</si>
  <si>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</si>
  <si>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</si>
  <si>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</si>
  <si>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</si>
  <si>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</si>
  <si>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</si>
  <si>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</si>
  <si>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</si>
  <si>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</si>
  <si>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</si>
  <si>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</si>
  <si>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</si>
  <si>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</si>
  <si>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</si>
  <si>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</si>
  <si>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</si>
  <si>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</si>
  <si>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</si>
  <si>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</si>
  <si>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</si>
  <si>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</si>
  <si>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</si>
  <si>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</si>
  <si>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</si>
  <si>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</si>
  <si>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</si>
  <si>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</si>
  <si>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</si>
  <si>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</si>
  <si>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</si>
  <si>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</si>
  <si>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</si>
  <si>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</si>
  <si>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</si>
  <si>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</si>
  <si>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</si>
  <si>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</si>
  <si>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</si>
  <si>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</si>
  <si>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</si>
  <si>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</si>
  <si>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</si>
  <si>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</si>
  <si>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</si>
  <si>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</si>
  <si>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</si>
  <si>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</si>
  <si>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</si>
  <si>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</si>
  <si>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</si>
  <si>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</si>
  <si>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</si>
  <si>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</si>
  <si>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</si>
  <si>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</si>
  <si>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</si>
  <si>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</si>
  <si>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</si>
  <si>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</si>
  <si>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</si>
  <si>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</si>
  <si>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</si>
  <si>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</si>
  <si>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</si>
  <si>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</si>
  <si>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</si>
  <si>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</si>
  <si>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</si>
  <si>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</si>
  <si>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</si>
  <si>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</si>
  <si>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</si>
  <si>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</si>
  <si>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</si>
  <si>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</si>
  <si>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</si>
  <si>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</si>
  <si>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</si>
  <si>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</si>
  <si>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</si>
  <si>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</si>
  <si>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</si>
  <si>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</si>
  <si>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</si>
  <si>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</si>
  <si>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</si>
  <si>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</si>
  <si>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</si>
  <si>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</si>
  <si>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</si>
  <si>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</si>
  <si>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</si>
  <si>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</si>
  <si>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</si>
  <si>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</si>
  <si>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</si>
  <si>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</si>
  <si>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</si>
  <si>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</si>
  <si>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</si>
  <si>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</si>
  <si>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</si>
  <si>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</si>
  <si>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</si>
  <si>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</si>
  <si>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</si>
  <si>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</si>
  <si>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</si>
  <si>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</si>
  <si>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</si>
  <si>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</si>
  <si>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</si>
  <si>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</si>
  <si>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</si>
  <si>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</si>
  <si>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</si>
  <si>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</si>
  <si>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</si>
  <si>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</si>
  <si>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</si>
  <si>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</si>
  <si>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</si>
  <si>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</si>
  <si>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</si>
  <si>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</si>
  <si>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</si>
  <si>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</si>
  <si>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</si>
  <si>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</si>
  <si>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</si>
  <si>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</si>
  <si>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</si>
  <si>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</si>
  <si>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</si>
  <si>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</si>
  <si>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</si>
  <si>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</si>
  <si>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</si>
  <si>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</si>
  <si>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</si>
  <si>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</si>
  <si>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</si>
  <si>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</si>
  <si>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</si>
  <si>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</si>
  <si>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</si>
  <si>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</si>
  <si>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</si>
  <si>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</si>
  <si>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</si>
  <si>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</si>
  <si>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</si>
  <si>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</si>
  <si>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</si>
  <si>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</si>
  <si>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</si>
  <si>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</si>
  <si>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</si>
  <si>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</si>
  <si>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</si>
  <si>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</si>
  <si>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</si>
  <si>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</si>
  <si>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</si>
  <si>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</si>
  <si>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</si>
  <si>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</si>
  <si>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</si>
  <si>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</si>
  <si>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</si>
  <si>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</si>
  <si>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</si>
  <si>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</si>
  <si>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</si>
  <si>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</si>
  <si>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</si>
  <si>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</si>
  <si>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</si>
  <si>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</si>
  <si>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</si>
  <si>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</si>
  <si>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</si>
  <si>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</si>
  <si>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</si>
  <si>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</si>
  <si>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</si>
  <si>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</si>
  <si>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</si>
  <si>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</si>
  <si>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</si>
  <si>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</si>
  <si>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</si>
  <si>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</si>
  <si>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</si>
  <si>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</si>
  <si>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</si>
  <si>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</si>
  <si>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</si>
  <si>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</si>
  <si>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</si>
  <si>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</si>
  <si>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</si>
  <si>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</si>
  <si>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</si>
  <si>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</si>
  <si>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</si>
  <si>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</si>
  <si>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</si>
  <si>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</si>
  <si>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</si>
  <si>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</si>
  <si>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</si>
  <si>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</si>
  <si>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</si>
  <si>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</si>
  <si>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</si>
  <si>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</si>
  <si>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</si>
  <si>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</si>
  <si>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</si>
  <si>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</si>
  <si>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</si>
  <si>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</si>
  <si>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</si>
  <si>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</si>
  <si>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</si>
  <si>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</si>
  <si>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</si>
  <si>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</si>
  <si>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</si>
  <si>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</si>
  <si>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</si>
  <si>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</si>
  <si>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</si>
  <si>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</si>
  <si>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</si>
  <si>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</si>
  <si>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</si>
  <si>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</si>
  <si>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</si>
  <si>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</si>
  <si>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</si>
  <si>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</si>
  <si>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</si>
  <si>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</si>
  <si>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</si>
  <si>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</si>
  <si>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</si>
  <si>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</si>
  <si>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</si>
  <si>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</si>
  <si>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</si>
  <si>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</si>
  <si>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</si>
  <si>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</si>
  <si>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</si>
  <si>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</si>
  <si>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</si>
  <si>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</si>
  <si>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</si>
  <si>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</si>
  <si>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</si>
  <si>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</si>
  <si>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</si>
  <si>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</si>
  <si>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</si>
  <si>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</si>
  <si>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</si>
  <si>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</si>
  <si>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</si>
  <si>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</si>
  <si>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</si>
  <si>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</si>
  <si>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</si>
  <si>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</si>
  <si>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</si>
  <si>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</si>
  <si>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</si>
  <si>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</si>
  <si>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</si>
  <si>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</si>
  <si>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</si>
  <si>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</si>
  <si>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</si>
  <si>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</si>
  <si>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</si>
  <si>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</si>
  <si>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</si>
  <si>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</si>
  <si>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</si>
  <si>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</si>
  <si>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</si>
  <si>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</si>
  <si>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</si>
  <si>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</si>
  <si>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</si>
  <si>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</si>
  <si>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</si>
  <si>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</si>
  <si>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</si>
  <si>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</si>
  <si>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</si>
  <si>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</si>
  <si>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</si>
  <si>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</si>
  <si>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</si>
  <si>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</si>
  <si>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</si>
  <si>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</si>
  <si>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</si>
  <si>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</si>
  <si>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</si>
  <si>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</si>
  <si>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</si>
  <si>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</si>
  <si>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</si>
  <si>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</si>
  <si>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</si>
  <si>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</si>
  <si>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</si>
  <si>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</si>
  <si>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</si>
  <si>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</si>
  <si>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</si>
  <si>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</si>
  <si>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</si>
  <si>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</si>
  <si>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</si>
  <si>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</si>
  <si>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</si>
  <si>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</si>
  <si>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</si>
  <si>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</si>
  <si>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</si>
  <si>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</si>
  <si>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</si>
  <si>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</si>
  <si>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</si>
  <si>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</si>
  <si>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</si>
  <si>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</si>
  <si>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</si>
  <si>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</si>
  <si>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</si>
  <si>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</si>
  <si>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</si>
  <si>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</si>
  <si>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</si>
  <si>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</si>
  <si>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</si>
  <si>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</si>
  <si>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</si>
  <si>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</si>
  <si>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</si>
  <si>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</si>
  <si>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</si>
  <si>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</si>
  <si>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</si>
  <si>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</si>
  <si>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</si>
  <si>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</si>
  <si>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</si>
  <si>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</si>
  <si>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</si>
  <si>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</si>
  <si>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</si>
  <si>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</si>
  <si>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</si>
  <si>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</si>
  <si>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</si>
  <si>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</si>
  <si>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</si>
  <si>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</si>
  <si>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</si>
  <si>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</si>
  <si>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</si>
  <si>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</si>
  <si>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</si>
  <si>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</si>
  <si>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</si>
  <si>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</si>
  <si>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</si>
  <si>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</si>
  <si>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</si>
  <si>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</si>
  <si>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</si>
  <si>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</si>
  <si>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</si>
  <si>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</si>
  <si>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</si>
  <si>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</si>
  <si>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</si>
  <si>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</si>
  <si>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</si>
  <si>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</si>
  <si>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</si>
  <si>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</si>
  <si>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</si>
  <si>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</si>
  <si>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</si>
  <si>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</si>
  <si>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</si>
  <si>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</si>
  <si>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</si>
  <si>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</si>
  <si>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</si>
  <si>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</si>
  <si>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</si>
  <si>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</si>
  <si>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</si>
  <si>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</si>
  <si>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</si>
  <si>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</si>
  <si>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</si>
  <si>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</si>
  <si>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</si>
  <si>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</si>
  <si>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</si>
  <si>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</si>
  <si>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</si>
  <si>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</si>
  <si>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</si>
  <si>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</si>
  <si>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</si>
  <si>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</si>
  <si>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</si>
  <si>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</si>
  <si>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</si>
  <si>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</si>
  <si>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</si>
  <si>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</si>
  <si>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</si>
  <si>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</si>
  <si>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</si>
  <si>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</si>
  <si>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</si>
  <si>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</si>
  <si>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</si>
  <si>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</si>
  <si>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</si>
  <si>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</si>
  <si>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</si>
  <si>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</si>
  <si>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</si>
  <si>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</si>
  <si>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</si>
  <si>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</si>
  <si>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</si>
  <si>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</si>
  <si>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</si>
  <si>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</si>
  <si>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</si>
  <si>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</si>
  <si>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</si>
  <si>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</si>
  <si>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</si>
  <si>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</si>
  <si>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</si>
  <si>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</si>
  <si>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</si>
  <si>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</si>
  <si>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</si>
  <si>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</si>
  <si>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</si>
  <si>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</si>
  <si>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</si>
  <si>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</si>
  <si>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</si>
  <si>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</si>
  <si>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</si>
  <si>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</si>
  <si>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</si>
  <si>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</si>
  <si>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</si>
  <si>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</si>
  <si>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</si>
  <si>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</si>
  <si>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</si>
  <si>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</si>
  <si>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</si>
  <si>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</si>
  <si>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</si>
  <si>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</si>
  <si>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</si>
  <si>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</si>
  <si>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</si>
  <si>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</si>
  <si>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</si>
  <si>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</si>
  <si>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</si>
  <si>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</si>
  <si>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</si>
  <si>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</si>
  <si>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</si>
  <si>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</si>
  <si>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</si>
  <si>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</si>
  <si>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</si>
  <si>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</si>
  <si>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</si>
  <si>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</si>
  <si>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</si>
  <si>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</si>
  <si>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</si>
  <si>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</si>
  <si>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</si>
  <si>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</si>
  <si>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</si>
  <si>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</si>
  <si>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</si>
  <si>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</si>
  <si>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</si>
  <si>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</si>
  <si>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</si>
  <si>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</si>
  <si>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</si>
  <si>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</si>
  <si>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</si>
  <si>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</si>
  <si>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</si>
  <si>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</si>
  <si>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</si>
  <si>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</si>
  <si>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</si>
  <si>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</si>
  <si>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</si>
  <si>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</si>
  <si>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</si>
  <si>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</si>
  <si>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</si>
  <si>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</si>
  <si>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</si>
  <si>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</si>
  <si>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</si>
  <si>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</si>
  <si>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</si>
  <si>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</si>
  <si>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</si>
  <si>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</si>
  <si>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</si>
  <si>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</si>
  <si>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</si>
  <si>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</si>
  <si>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</si>
  <si>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</si>
  <si>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</si>
  <si>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</si>
  <si>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</si>
  <si>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</si>
  <si>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</si>
  <si>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</si>
  <si>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</si>
  <si>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</si>
  <si>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</si>
  <si>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</si>
  <si>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</si>
  <si>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</si>
  <si>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</si>
  <si>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</si>
  <si>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</si>
  <si>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</si>
  <si>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</si>
  <si>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</si>
  <si>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</si>
  <si>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</si>
  <si>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</si>
  <si>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</si>
  <si>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</si>
  <si>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</si>
  <si>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</si>
  <si>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</si>
  <si>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</si>
  <si>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</si>
  <si>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</si>
  <si>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</si>
  <si>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</si>
  <si>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</si>
  <si>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</si>
  <si>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</si>
  <si>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</si>
  <si>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</si>
  <si>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</si>
  <si>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</si>
  <si>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</si>
  <si>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</si>
  <si>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</si>
  <si>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</si>
  <si>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</si>
  <si>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</si>
  <si>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</si>
  <si>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</si>
  <si>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</si>
  <si>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</si>
  <si>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</si>
  <si>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</si>
  <si>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</si>
  <si>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</si>
  <si>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</si>
  <si>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</si>
  <si>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</si>
  <si>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</si>
  <si>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</si>
  <si>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</si>
  <si>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</si>
  <si>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</si>
  <si>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</si>
  <si>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</si>
  <si>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</si>
  <si>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</si>
  <si>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</si>
  <si>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</si>
  <si>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</si>
  <si>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</si>
  <si>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</si>
  <si>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</si>
  <si>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</si>
  <si>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</si>
  <si>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</si>
  <si>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</si>
  <si>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</si>
  <si>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</si>
  <si>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</si>
  <si>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</si>
  <si>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</si>
  <si>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</si>
  <si>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</si>
  <si>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</si>
  <si>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</si>
  <si>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</si>
  <si>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</si>
  <si>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</si>
  <si>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</si>
  <si>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</si>
  <si>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</si>
  <si>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</si>
  <si>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</si>
  <si>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</si>
  <si>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</si>
  <si>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</si>
  <si>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</si>
  <si>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</si>
  <si>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</si>
  <si>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</si>
  <si>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</si>
  <si>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</si>
  <si>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</si>
  <si>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</si>
  <si>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</si>
  <si>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</si>
  <si>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</si>
  <si>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</si>
  <si>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</si>
  <si>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</si>
  <si>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</si>
  <si>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</si>
  <si>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</si>
  <si>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</si>
  <si>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</si>
  <si>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</si>
  <si>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</si>
  <si>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</si>
  <si>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</si>
  <si>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</si>
  <si>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</si>
  <si>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</si>
  <si>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</si>
  <si>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</si>
  <si>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</si>
  <si>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</si>
  <si>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</si>
  <si>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</si>
  <si>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</si>
  <si>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</si>
  <si>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</si>
  <si>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</si>
  <si>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</si>
  <si>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</si>
  <si>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</si>
  <si>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</si>
  <si>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</si>
  <si>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</si>
  <si>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</si>
  <si>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</si>
  <si>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</si>
  <si>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</si>
  <si>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</si>
  <si>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</si>
  <si>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</si>
  <si>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</si>
  <si>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</si>
  <si>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</si>
  <si>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</si>
  <si>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</si>
  <si>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</si>
  <si>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</si>
  <si>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</si>
  <si>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</si>
  <si>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</si>
  <si>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</si>
  <si>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</si>
  <si>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</si>
  <si>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</si>
  <si>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</si>
  <si>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</si>
  <si>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</si>
  <si>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</si>
  <si>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</si>
  <si>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</si>
  <si>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</si>
  <si>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</si>
  <si>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</si>
  <si>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</si>
  <si>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</si>
  <si>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</si>
  <si>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</si>
  <si>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</si>
  <si>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</si>
  <si>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</si>
  <si>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</si>
  <si>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</si>
  <si>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</si>
  <si>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</si>
  <si>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</si>
  <si>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</si>
  <si>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</si>
  <si>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</si>
  <si>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</si>
  <si>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</si>
  <si>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</si>
  <si>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</si>
  <si>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</si>
  <si>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</si>
  <si>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</si>
  <si>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</si>
  <si>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</si>
  <si>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</si>
  <si>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</si>
  <si>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</si>
  <si>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</si>
  <si>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</si>
  <si>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</si>
  <si>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</si>
  <si>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</si>
  <si>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</si>
  <si>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</si>
  <si>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</si>
  <si>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</si>
  <si>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</si>
  <si>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</si>
  <si>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</si>
  <si>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</si>
  <si>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</si>
  <si>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</si>
  <si>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</si>
  <si>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</si>
  <si>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</si>
  <si>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</si>
  <si>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</si>
  <si>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</si>
  <si>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</si>
  <si>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</si>
  <si>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</si>
  <si>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</si>
  <si>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</si>
  <si>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</si>
  <si>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</si>
  <si>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</si>
  <si>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</si>
  <si>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</si>
  <si>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</si>
  <si>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</si>
  <si>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</si>
  <si>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</si>
  <si>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</si>
  <si>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</si>
  <si>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</si>
  <si>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</si>
  <si>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</si>
  <si>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</si>
  <si>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</si>
  <si>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</si>
  <si>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</si>
  <si>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</si>
  <si>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</si>
  <si>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</si>
  <si>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</si>
  <si>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</si>
  <si>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</si>
  <si>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</si>
  <si>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</si>
  <si>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</si>
  <si>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</si>
  <si>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</si>
  <si>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</si>
  <si>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</si>
  <si>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</si>
  <si>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</si>
  <si>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</si>
  <si>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</si>
  <si>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</si>
  <si>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</si>
  <si>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</si>
  <si>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</si>
  <si>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</si>
  <si>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</si>
  <si>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</si>
  <si>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</si>
  <si>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</si>
  <si>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</si>
  <si>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</si>
  <si>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</si>
  <si>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</si>
  <si>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</si>
  <si>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</si>
  <si>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</si>
  <si>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</si>
  <si>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</si>
  <si>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</si>
  <si>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</si>
  <si>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</si>
  <si>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</si>
  <si>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</si>
  <si>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</si>
  <si>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</si>
  <si>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</si>
  <si>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</si>
  <si>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</si>
  <si>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</si>
  <si>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</si>
  <si>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</si>
  <si>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</si>
  <si>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</si>
  <si>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</si>
  <si>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</si>
  <si>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</si>
  <si>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</si>
  <si>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</si>
  <si>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</si>
  <si>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</si>
  <si>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</si>
  <si>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</si>
  <si>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</si>
  <si>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</si>
  <si>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</si>
  <si>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</si>
  <si>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</si>
  <si>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</si>
  <si>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</si>
  <si>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</si>
  <si>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</si>
  <si>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</si>
  <si>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</si>
  <si>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</si>
  <si>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</si>
  <si>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</si>
  <si>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</si>
  <si>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</si>
  <si>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</si>
  <si>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</si>
  <si>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</si>
  <si>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</si>
  <si>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</si>
  <si>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</si>
  <si>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</si>
  <si>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</si>
  <si>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</si>
  <si>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</si>
  <si>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</si>
  <si>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</si>
  <si>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</si>
  <si>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</si>
  <si>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</si>
  <si>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</si>
  <si>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</si>
  <si>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</si>
  <si>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</si>
  <si>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</si>
  <si>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</si>
  <si>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</si>
  <si>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</si>
  <si>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</si>
  <si>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</si>
  <si>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</si>
  <si>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</si>
  <si>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</si>
  <si>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</si>
  <si>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</si>
  <si>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</si>
  <si>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</si>
  <si>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</si>
  <si>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</si>
  <si>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</si>
  <si>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</si>
  <si>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</si>
  <si>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</si>
  <si>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</si>
  <si>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</si>
  <si>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</si>
  <si>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</si>
  <si>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</si>
  <si>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</si>
  <si>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</si>
  <si>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</si>
  <si>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</si>
  <si>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</si>
  <si>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</si>
  <si>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</si>
  <si>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</si>
  <si>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</si>
  <si>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</si>
  <si>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</si>
  <si>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</si>
  <si>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</si>
  <si>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</si>
  <si>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</si>
  <si>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</si>
  <si>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</si>
  <si>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</si>
  <si>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</si>
  <si>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</si>
  <si>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</si>
  <si>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</si>
  <si>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</si>
  <si>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</si>
  <si>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</si>
  <si>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</si>
  <si>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</si>
  <si>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</si>
  <si>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</si>
  <si>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</si>
  <si>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</si>
  <si>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</si>
  <si>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</si>
  <si>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</si>
  <si>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</si>
  <si>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</si>
  <si>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</si>
  <si>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</si>
  <si>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</si>
  <si>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</si>
  <si>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</si>
  <si>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</si>
  <si>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</si>
  <si>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</si>
  <si>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</si>
  <si>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</si>
  <si>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</si>
  <si>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</si>
  <si>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</si>
  <si>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</si>
  <si>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</si>
  <si>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</si>
  <si>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</si>
  <si>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</si>
  <si>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</si>
  <si>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</si>
  <si>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</si>
  <si>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</si>
  <si>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</si>
  <si>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</si>
  <si>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</si>
  <si>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</si>
  <si>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</si>
  <si>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</si>
  <si>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</si>
  <si>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</si>
  <si>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</si>
  <si>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</si>
  <si>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</si>
  <si>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</si>
  <si>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</si>
  <si>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</si>
  <si>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</si>
  <si>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</si>
  <si>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</si>
  <si>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</si>
  <si>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</si>
  <si>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</si>
  <si>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</si>
  <si>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</si>
  <si>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</si>
  <si>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</si>
  <si>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</si>
  <si>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</si>
  <si>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</si>
  <si>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</si>
  <si>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</si>
  <si>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</si>
  <si>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</si>
  <si>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</si>
  <si>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</si>
  <si>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</si>
  <si>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</si>
  <si>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</si>
  <si>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</si>
  <si>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</si>
  <si>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</si>
  <si>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</si>
  <si>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</si>
  <si>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</si>
  <si>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</si>
  <si>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</si>
  <si>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</si>
  <si>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</si>
  <si>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</si>
  <si>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</si>
  <si>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</si>
  <si>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</si>
  <si>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</si>
  <si>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</si>
  <si>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</si>
  <si>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</si>
  <si>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</si>
  <si>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</si>
  <si>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</si>
  <si>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</si>
  <si>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</si>
  <si>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</si>
  <si>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</si>
  <si>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</si>
  <si>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</si>
  <si>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</si>
  <si>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</si>
  <si>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</si>
  <si>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</si>
  <si>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</si>
  <si>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</si>
  <si>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</si>
  <si>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</si>
  <si>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</si>
  <si>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</si>
  <si>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</si>
  <si>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</si>
  <si>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</si>
  <si>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</si>
  <si>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</si>
  <si>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</si>
  <si>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</si>
  <si>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</si>
  <si>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</si>
  <si>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</si>
  <si>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</si>
  <si>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</si>
  <si>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</si>
  <si>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</si>
  <si>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</si>
  <si>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</si>
  <si>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</si>
  <si>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</si>
  <si>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</si>
  <si>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</si>
  <si>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</si>
  <si>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</si>
  <si>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</si>
  <si>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</si>
  <si>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</si>
  <si>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</si>
  <si>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</si>
  <si>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</si>
  <si>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</si>
  <si>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</si>
  <si>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</si>
  <si>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</si>
  <si>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</si>
  <si>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</si>
  <si>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</si>
  <si>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</si>
  <si>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</si>
  <si>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</si>
  <si>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</si>
  <si>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</si>
  <si>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</si>
  <si>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</si>
  <si>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</si>
  <si>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</si>
  <si>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</si>
  <si>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</si>
  <si>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</si>
  <si>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</si>
  <si>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</si>
  <si>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</si>
  <si>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</si>
  <si>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</si>
  <si>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</si>
  <si>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</si>
  <si>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</si>
  <si>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</si>
  <si>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</si>
  <si>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</si>
  <si>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</si>
  <si>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</si>
  <si>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</si>
  <si>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</si>
  <si>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</si>
  <si>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</si>
  <si>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</si>
  <si>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</si>
  <si>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</si>
  <si>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</si>
  <si>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</si>
  <si>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</si>
  <si>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</si>
  <si>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</si>
  <si>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</si>
  <si>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</si>
  <si>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</si>
  <si>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</si>
  <si>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</si>
  <si>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</si>
  <si>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</si>
  <si>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</si>
  <si>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</si>
  <si>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</si>
  <si>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</si>
  <si>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</si>
  <si>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</si>
  <si>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</si>
  <si>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</si>
  <si>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</si>
  <si>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</si>
  <si>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</si>
  <si>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</si>
  <si>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</si>
  <si>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</si>
  <si>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</si>
  <si>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</si>
  <si>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</si>
  <si>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</si>
  <si>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</si>
  <si>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</si>
  <si>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</si>
  <si>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</si>
  <si>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</si>
  <si>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</si>
  <si>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</si>
  <si>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</si>
  <si>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</si>
  <si>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</si>
  <si>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</si>
  <si>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</si>
  <si>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</si>
  <si>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</si>
  <si>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</si>
  <si>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</si>
  <si>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</si>
  <si>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</si>
  <si>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</si>
  <si>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</si>
  <si>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</si>
  <si>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</si>
  <si>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</si>
  <si>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</si>
  <si>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</si>
  <si>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</si>
  <si>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</si>
  <si>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</si>
  <si>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</si>
  <si>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</si>
  <si>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</si>
  <si>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</si>
  <si>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</si>
  <si>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</si>
  <si>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</si>
  <si>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</si>
  <si>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</si>
  <si>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</si>
  <si>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</si>
  <si>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</si>
  <si>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</si>
  <si>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</si>
  <si>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</si>
  <si>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</si>
  <si>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</si>
  <si>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</si>
  <si>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</si>
  <si>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</si>
  <si>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</si>
  <si>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</si>
  <si>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</si>
  <si>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</si>
  <si>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</si>
  <si>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</si>
  <si>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</si>
  <si>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</si>
  <si>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</si>
  <si>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</si>
  <si>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</si>
  <si>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</si>
  <si>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</si>
  <si>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</si>
  <si>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</si>
  <si>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</si>
  <si>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</si>
  <si>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</si>
  <si>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</si>
  <si>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</si>
  <si>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</si>
  <si>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</si>
  <si>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</si>
  <si>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</si>
  <si>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</si>
  <si>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</si>
  <si>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</si>
  <si>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</si>
  <si>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</si>
  <si>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</si>
  <si>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</si>
  <si>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</si>
  <si>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</si>
  <si>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</si>
  <si>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</si>
  <si>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</si>
  <si>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</si>
  <si>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</si>
  <si>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</si>
  <si>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</si>
  <si>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</si>
  <si>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</si>
  <si>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</si>
  <si>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</si>
  <si>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</si>
  <si>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</si>
  <si>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</si>
  <si>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</si>
  <si>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</si>
  <si>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</si>
  <si>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</si>
  <si>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</si>
  <si>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</si>
  <si>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</si>
  <si>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</si>
  <si>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</si>
  <si>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</si>
  <si>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</si>
  <si>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</si>
  <si>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</si>
  <si>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</si>
  <si>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</si>
  <si>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</si>
  <si>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</si>
  <si>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</si>
  <si>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</si>
  <si>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</si>
  <si>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</si>
  <si>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</si>
  <si>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</si>
  <si>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</si>
  <si>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</si>
  <si>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</si>
  <si>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</si>
  <si>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</si>
  <si>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</si>
  <si>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</si>
  <si>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</si>
  <si>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</si>
  <si>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</si>
  <si>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</si>
  <si>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</si>
  <si>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</si>
  <si>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</si>
  <si>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</si>
  <si>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</si>
  <si>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</si>
  <si>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</si>
  <si>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</si>
  <si>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</si>
  <si>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</si>
  <si>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</si>
  <si>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</si>
  <si>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</si>
  <si>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</si>
  <si>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</si>
  <si>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</si>
  <si>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</si>
  <si>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</si>
  <si>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</si>
  <si>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</si>
  <si>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</si>
  <si>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</si>
  <si>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</si>
  <si>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</si>
  <si>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</si>
  <si>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</si>
  <si>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</si>
  <si>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</si>
  <si>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</si>
  <si>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</si>
  <si>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</si>
  <si>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</si>
  <si>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</si>
  <si>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</si>
  <si>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</si>
  <si>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</si>
  <si>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</si>
  <si>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</si>
  <si>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</si>
  <si>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</si>
  <si>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</si>
  <si>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</si>
  <si>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</si>
  <si>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</si>
  <si>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</si>
  <si>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</si>
  <si>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</si>
  <si>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</si>
  <si>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</si>
  <si>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</si>
  <si>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</si>
  <si>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</si>
  <si>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</si>
  <si>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</si>
  <si>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</si>
  <si>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</si>
  <si>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</si>
  <si>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</si>
  <si>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</si>
  <si>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</si>
  <si>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</si>
  <si>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</si>
  <si>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</si>
  <si>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</si>
  <si>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</si>
  <si>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</si>
  <si>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</si>
  <si>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</si>
  <si>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</si>
  <si>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</si>
  <si>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</si>
  <si>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</si>
  <si>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</si>
  <si>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</si>
  <si>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</si>
  <si>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</si>
  <si>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</si>
  <si>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</si>
  <si>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</si>
  <si>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</si>
  <si>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</si>
  <si>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</si>
  <si>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</si>
  <si>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</si>
  <si>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</si>
  <si>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</si>
  <si>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</si>
  <si>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</si>
  <si>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</si>
  <si>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</si>
  <si>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</si>
  <si>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</si>
  <si>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</si>
  <si>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</si>
  <si>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</si>
  <si>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</si>
  <si>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</si>
  <si>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</si>
  <si>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</si>
  <si>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</si>
  <si>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</si>
  <si>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</si>
  <si>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</si>
  <si>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</si>
  <si>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</si>
  <si>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</si>
  <si>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</si>
  <si>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</si>
  <si>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</si>
  <si>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</si>
  <si>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</si>
  <si>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</si>
  <si>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</si>
  <si>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</si>
  <si>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</si>
  <si>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</si>
  <si>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</si>
  <si>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</si>
  <si>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</si>
  <si>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</si>
  <si>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</si>
  <si>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</si>
  <si>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</si>
  <si>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</si>
  <si>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</si>
  <si>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</si>
  <si>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</si>
  <si>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</si>
  <si>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</si>
  <si>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</si>
  <si>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</si>
  <si>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</si>
  <si>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</si>
  <si>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</si>
  <si>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</si>
  <si>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</si>
  <si>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</si>
  <si>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</si>
  <si>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</si>
  <si>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</si>
  <si>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</si>
  <si>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</si>
  <si>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</si>
  <si>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</si>
  <si>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</si>
  <si>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</si>
  <si>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</si>
  <si>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</si>
  <si>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</si>
  <si>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</si>
  <si>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</si>
  <si>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</si>
  <si>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</si>
  <si>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</si>
  <si>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</si>
  <si>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</si>
  <si>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</si>
  <si>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</si>
  <si>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</si>
  <si>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</si>
  <si>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</si>
  <si>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</si>
  <si>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</si>
  <si>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</si>
  <si>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</si>
  <si>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</si>
  <si>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</si>
  <si>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</si>
  <si>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</si>
  <si>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</si>
  <si>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</si>
  <si>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</si>
  <si>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</si>
  <si>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</si>
  <si>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</si>
  <si>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</si>
  <si>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</si>
  <si>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</si>
  <si>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</si>
  <si>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</si>
  <si>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</si>
  <si>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</si>
  <si>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</si>
  <si>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</si>
  <si>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</si>
  <si>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</si>
  <si>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</si>
  <si>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</si>
  <si>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</si>
  <si>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</si>
  <si>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</si>
  <si>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</si>
  <si>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</si>
  <si>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</si>
  <si>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</si>
  <si>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</si>
  <si>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</si>
  <si>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</si>
  <si>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</si>
  <si>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</si>
  <si>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</si>
  <si>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</si>
  <si>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</si>
  <si>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</si>
  <si>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</si>
  <si>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</si>
  <si>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</si>
  <si>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</si>
  <si>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</si>
  <si>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</si>
  <si>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</si>
  <si>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</si>
  <si>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</si>
  <si>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</si>
  <si>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</si>
  <si>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</si>
  <si>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</si>
  <si>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</si>
  <si>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</si>
  <si>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</si>
  <si>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</si>
  <si>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</si>
  <si>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</si>
  <si>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</si>
  <si>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</si>
  <si>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</si>
  <si>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</si>
  <si>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</si>
  <si>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</si>
  <si>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</si>
  <si>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</si>
  <si>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</si>
  <si>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</si>
  <si>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</si>
  <si>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</si>
  <si>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</si>
  <si>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</si>
  <si>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</si>
  <si>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</si>
  <si>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</si>
  <si>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</si>
  <si>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</si>
  <si>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</si>
  <si>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</si>
  <si>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</si>
  <si>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</si>
  <si>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</si>
  <si>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</si>
  <si>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</si>
  <si>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</si>
  <si>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</si>
  <si>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</si>
  <si>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</si>
  <si>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</si>
  <si>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</si>
  <si>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</si>
  <si>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</si>
  <si>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</si>
  <si>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</si>
  <si>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</si>
  <si>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</si>
  <si>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</si>
  <si>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</si>
  <si>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</si>
  <si>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</si>
  <si>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</si>
  <si>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</si>
  <si>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</si>
  <si>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</si>
  <si>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</si>
  <si>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</si>
  <si>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</si>
  <si>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</si>
  <si>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</si>
  <si>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</si>
  <si>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</si>
  <si>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</si>
  <si>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</si>
  <si>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</si>
  <si>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</si>
  <si>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</si>
  <si>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</si>
  <si>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</si>
  <si>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</si>
  <si>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</si>
  <si>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</si>
  <si>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</si>
  <si>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</si>
  <si>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</si>
  <si>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</si>
  <si>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</si>
  <si>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</si>
  <si>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</si>
  <si>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</si>
  <si>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</si>
  <si>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</si>
  <si>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</si>
  <si>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</si>
  <si>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</si>
  <si>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</si>
  <si>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</si>
  <si>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</si>
  <si>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</si>
  <si>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</si>
  <si>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</si>
  <si>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</si>
  <si>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</si>
  <si>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</si>
  <si>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</si>
  <si>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</si>
  <si>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</si>
  <si>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</si>
  <si>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</si>
  <si>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</si>
  <si>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</si>
  <si>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</si>
  <si>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</si>
  <si>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</si>
  <si>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</si>
  <si>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</si>
  <si>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</si>
  <si>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</si>
  <si>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</si>
  <si>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</si>
  <si>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</si>
  <si>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</si>
  <si>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</si>
  <si>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</si>
  <si>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</si>
  <si>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</si>
  <si>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</si>
  <si>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</si>
  <si>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</si>
  <si>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</si>
  <si>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</si>
  <si>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</si>
  <si>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</si>
  <si>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</si>
  <si>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</si>
  <si>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</si>
  <si>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</si>
  <si>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</si>
  <si>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</si>
  <si>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</si>
  <si>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</si>
  <si>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</si>
  <si>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</si>
  <si>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</si>
  <si>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</si>
  <si>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</si>
  <si>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</si>
  <si>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</si>
  <si>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</si>
  <si>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</si>
  <si>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</si>
  <si>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</si>
  <si>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</si>
  <si>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</si>
  <si>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</si>
  <si>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</si>
  <si>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</si>
  <si>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</si>
  <si>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</si>
  <si>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</si>
  <si>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</si>
  <si>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</si>
  <si>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</si>
  <si>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</si>
  <si>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</si>
  <si>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</si>
  <si>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</si>
  <si>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</si>
  <si>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</si>
  <si>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</si>
  <si>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</si>
  <si>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</si>
  <si>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</si>
  <si>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</si>
  <si>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</si>
  <si>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</si>
  <si>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</si>
  <si>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</si>
  <si>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</si>
  <si>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</si>
  <si>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</si>
  <si>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</si>
  <si>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</si>
  <si>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</si>
  <si>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</si>
  <si>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</si>
  <si>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</si>
  <si>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</si>
  <si>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</si>
  <si>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</si>
  <si>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</si>
  <si>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</si>
  <si>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</si>
  <si>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</si>
  <si>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</si>
  <si>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</si>
  <si>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</si>
  <si>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</si>
  <si>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</si>
  <si>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</si>
  <si>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</si>
  <si>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</si>
  <si>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</si>
  <si>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</si>
  <si>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</si>
  <si>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</si>
  <si>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</si>
  <si>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</si>
  <si>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</si>
  <si>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</si>
  <si>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</si>
  <si>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</si>
  <si>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</si>
  <si>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</si>
  <si>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</si>
  <si>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</si>
  <si>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</si>
  <si>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</si>
  <si>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</si>
  <si>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</si>
  <si>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</si>
  <si>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</si>
  <si>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</si>
  <si>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</si>
  <si>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</si>
  <si>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</si>
  <si>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</si>
  <si>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</si>
  <si>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</si>
  <si>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</si>
  <si>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</si>
  <si>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</si>
  <si>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</si>
  <si>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</si>
  <si>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</si>
  <si>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</si>
  <si>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</si>
  <si>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</si>
  <si>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</si>
  <si>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</si>
  <si>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</si>
  <si>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</si>
  <si>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</si>
  <si>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</si>
  <si>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</si>
  <si>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</si>
  <si>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</si>
  <si>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</si>
  <si>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</si>
  <si>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</si>
  <si>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</si>
  <si>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</si>
  <si>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</si>
  <si>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</si>
  <si>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</si>
  <si>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</si>
  <si>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</si>
  <si>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</si>
  <si>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</si>
  <si>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</si>
  <si>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</si>
  <si>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</si>
  <si>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</si>
  <si>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</si>
  <si>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</si>
  <si>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</si>
  <si>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</si>
  <si>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</si>
  <si>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</si>
  <si>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</si>
  <si>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</si>
  <si>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</si>
  <si>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</si>
  <si>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</si>
  <si>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</si>
  <si>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</si>
  <si>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</si>
  <si>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</si>
  <si>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</si>
  <si>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</si>
  <si>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</si>
  <si>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</si>
  <si>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</si>
  <si>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</si>
  <si>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</si>
  <si>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</si>
  <si>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</si>
  <si>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</si>
  <si>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</si>
  <si>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</si>
  <si>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</si>
  <si>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</si>
  <si>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</si>
  <si>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</si>
  <si>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</si>
  <si>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</si>
  <si>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</si>
  <si>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</si>
  <si>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</si>
  <si>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</si>
  <si>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</si>
  <si>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</si>
  <si>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</si>
  <si>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</si>
  <si>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</si>
  <si>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</si>
  <si>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</si>
  <si>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</si>
  <si>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</si>
  <si>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</si>
  <si>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</si>
  <si>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</si>
  <si>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</si>
  <si>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</si>
  <si>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</si>
  <si>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</si>
  <si>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</si>
  <si>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</si>
  <si>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</si>
  <si>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</si>
  <si>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</si>
  <si>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</si>
  <si>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</si>
  <si>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</si>
  <si>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</si>
  <si>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</si>
  <si>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</si>
  <si>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</si>
  <si>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</si>
  <si>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</si>
  <si>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</si>
  <si>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</si>
  <si>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</si>
  <si>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</si>
  <si>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</si>
  <si>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</si>
  <si>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</si>
  <si>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</si>
  <si>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</si>
  <si>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</si>
  <si>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</si>
  <si>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</si>
  <si>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</si>
  <si>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</si>
  <si>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</si>
  <si>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</si>
  <si>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</si>
  <si>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</si>
  <si>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</si>
  <si>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</si>
  <si>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</si>
  <si>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</si>
  <si>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</si>
  <si>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</si>
  <si>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</si>
  <si>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</si>
  <si>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</si>
  <si>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</si>
  <si>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</si>
  <si>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</si>
  <si>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</si>
  <si>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</si>
  <si>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</si>
  <si>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</si>
  <si>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</si>
  <si>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</si>
  <si>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</si>
  <si>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</si>
  <si>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</si>
  <si>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</si>
  <si>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</si>
  <si>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</si>
  <si>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</si>
  <si>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</si>
  <si>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</si>
  <si>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</si>
  <si>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</si>
  <si>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</si>
  <si>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</si>
  <si>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</si>
  <si>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</si>
  <si>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</si>
  <si>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</si>
  <si>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</si>
  <si>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</si>
  <si>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</si>
  <si>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</si>
  <si>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</si>
  <si>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</si>
  <si>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</si>
  <si>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</si>
  <si>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</si>
  <si>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</si>
  <si>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</si>
  <si>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</si>
  <si>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</si>
  <si>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</si>
  <si>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</si>
  <si>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</si>
  <si>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</si>
  <si>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</si>
  <si>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</si>
  <si>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</si>
  <si>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</si>
  <si>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</si>
  <si>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</si>
  <si>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</si>
  <si>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</si>
  <si>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</si>
  <si>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</si>
  <si>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</si>
  <si>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</si>
  <si>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</si>
  <si>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</si>
  <si>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</si>
  <si>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</si>
  <si>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</si>
  <si>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</si>
  <si>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</si>
  <si>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</si>
  <si>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</si>
  <si>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</si>
  <si>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</si>
  <si>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</si>
  <si>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</si>
  <si>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</si>
  <si>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</si>
  <si>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</si>
  <si>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</si>
  <si>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</si>
  <si>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</si>
  <si>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</si>
  <si>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</si>
  <si>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</si>
  <si>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</si>
  <si>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</si>
  <si>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</si>
  <si>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</si>
  <si>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</si>
  <si>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</si>
  <si>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</si>
  <si>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</si>
  <si>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</si>
  <si>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</si>
  <si>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</si>
  <si>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</si>
  <si>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</si>
  <si>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</si>
  <si>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</si>
  <si>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</si>
  <si>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</si>
  <si>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</si>
  <si>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</si>
  <si>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</si>
  <si>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</si>
  <si>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</si>
  <si>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</si>
  <si>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</si>
  <si>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</si>
  <si>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</si>
  <si>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</si>
  <si>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</si>
  <si>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</si>
  <si>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</si>
  <si>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</si>
  <si>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</si>
  <si>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</si>
  <si>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</si>
  <si>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</si>
  <si>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</si>
  <si>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</si>
  <si>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</si>
  <si>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</si>
  <si>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</si>
  <si>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</si>
  <si>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</si>
  <si>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</si>
  <si>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</si>
  <si>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</si>
  <si>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</si>
  <si>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</si>
  <si>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</si>
  <si>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</si>
  <si>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</si>
  <si>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</si>
  <si>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</si>
  <si>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</si>
  <si>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</si>
  <si>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</si>
  <si>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</si>
  <si>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</si>
  <si>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</si>
  <si>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</si>
  <si>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</si>
  <si>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</si>
  <si>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</si>
  <si>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</si>
  <si>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</si>
  <si>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</si>
  <si>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</si>
  <si>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</si>
  <si>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</si>
  <si>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</si>
  <si>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</si>
  <si>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</si>
  <si>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</si>
  <si>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</si>
  <si>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</si>
  <si>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</si>
  <si>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</si>
  <si>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</si>
  <si>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</si>
  <si>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</si>
  <si>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</si>
  <si>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</si>
  <si>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</si>
  <si>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</si>
  <si>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</si>
  <si>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</si>
  <si>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</si>
  <si>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</si>
  <si>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</si>
  <si>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</si>
  <si>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</si>
  <si>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</si>
  <si>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</si>
  <si>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</si>
  <si>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</si>
  <si>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</si>
  <si>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</si>
  <si>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</si>
  <si>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</si>
  <si>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</si>
  <si>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</si>
  <si>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</si>
  <si>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</si>
  <si>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</si>
  <si>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</si>
  <si>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</si>
  <si>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</si>
  <si>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</si>
  <si>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</si>
  <si>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</si>
  <si>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</si>
  <si>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</si>
  <si>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</si>
  <si>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</si>
  <si>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</si>
  <si>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</si>
  <si>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</si>
  <si>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</si>
  <si>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</si>
  <si>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</si>
  <si>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</si>
  <si>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</si>
  <si>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</si>
  <si>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</si>
  <si>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</si>
  <si>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</si>
  <si>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</si>
  <si>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</si>
  <si>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</si>
  <si>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</si>
  <si>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</si>
  <si>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</si>
  <si>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</si>
  <si>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</si>
  <si>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</si>
  <si>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</si>
  <si>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</si>
  <si>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</si>
  <si>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</si>
  <si>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</si>
  <si>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</si>
  <si>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</si>
  <si>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</si>
  <si>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</si>
  <si>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</si>
  <si>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</si>
  <si>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</si>
  <si>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</si>
  <si>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</si>
  <si>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</si>
  <si>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</si>
  <si>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</si>
  <si>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</si>
  <si>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</si>
  <si>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</si>
  <si>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</si>
  <si>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</si>
  <si>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</si>
  <si>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</si>
  <si>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</si>
  <si>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</si>
  <si>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</si>
  <si>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</si>
  <si>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</si>
  <si>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</si>
  <si>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</si>
  <si>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</si>
  <si>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</si>
  <si>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</si>
  <si>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</si>
  <si>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</si>
  <si>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</si>
  <si>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</si>
  <si>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</si>
  <si>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</si>
  <si>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</si>
  <si>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</si>
  <si>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</si>
  <si>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</si>
  <si>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</si>
  <si>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</si>
  <si>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</si>
  <si>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</si>
  <si>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</si>
  <si>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</si>
  <si>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</si>
  <si>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</si>
  <si>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</si>
  <si>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</si>
  <si>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</si>
  <si>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</si>
  <si>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</si>
  <si>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</si>
  <si>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</si>
  <si>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</si>
  <si>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</si>
  <si>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</si>
  <si>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</si>
  <si>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</si>
  <si>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</si>
  <si>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</si>
  <si>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</si>
  <si>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</si>
  <si>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</si>
  <si>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</si>
  <si>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</si>
  <si>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</si>
  <si>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</si>
  <si>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</si>
  <si>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</si>
  <si>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</si>
  <si>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</si>
  <si>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</si>
  <si>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</si>
  <si>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</si>
  <si>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</si>
  <si>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</si>
  <si>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</si>
  <si>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</si>
  <si>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</si>
  <si>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</si>
  <si>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</si>
  <si>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</si>
  <si>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</si>
  <si>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</si>
  <si>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</si>
  <si>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</si>
  <si>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</si>
  <si>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</si>
  <si>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</si>
  <si>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</si>
  <si>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</si>
  <si>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</si>
  <si>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</si>
  <si>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</si>
  <si>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</si>
  <si>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</si>
  <si>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</si>
  <si>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</si>
  <si>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</si>
  <si>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</si>
  <si>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</si>
  <si>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</si>
  <si>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</si>
  <si>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</si>
  <si>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</si>
  <si>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</si>
  <si>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</si>
  <si>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</si>
  <si>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</si>
  <si>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</si>
  <si>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</si>
  <si>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</si>
  <si>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</si>
  <si>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</si>
  <si>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</si>
  <si>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</si>
  <si>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</si>
  <si>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</si>
  <si>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</si>
  <si>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</si>
  <si>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</si>
  <si>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</si>
  <si>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</si>
  <si>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</si>
  <si>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</si>
  <si>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</si>
  <si>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</si>
  <si>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</si>
  <si>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</si>
  <si>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</si>
  <si>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</si>
  <si>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</si>
  <si>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</si>
  <si>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</si>
  <si>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</si>
  <si>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</si>
  <si>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</si>
  <si>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</si>
  <si>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</si>
  <si>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</si>
  <si>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</si>
  <si>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</si>
  <si>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</si>
  <si>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</si>
  <si>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</si>
  <si>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</si>
  <si>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</si>
  <si>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</si>
  <si>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</si>
  <si>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</si>
  <si>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</si>
  <si>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</si>
  <si>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</si>
  <si>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</si>
  <si>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</si>
  <si>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</si>
  <si>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</si>
  <si>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</si>
  <si>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</si>
  <si>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</si>
  <si>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</si>
  <si>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</si>
  <si>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</si>
  <si>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</si>
  <si>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</si>
  <si>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</si>
  <si>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</si>
  <si>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</si>
  <si>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</si>
  <si>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</si>
  <si>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</si>
  <si>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</si>
  <si>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</si>
  <si>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</si>
  <si>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</si>
  <si>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</si>
  <si>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</si>
  <si>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</si>
  <si>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</si>
  <si>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</si>
  <si>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</si>
  <si>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</si>
  <si>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</si>
  <si>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</si>
  <si>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</si>
  <si>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</si>
  <si>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</si>
  <si>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</si>
  <si>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</si>
  <si>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</si>
  <si>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</si>
  <si>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</si>
  <si>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</si>
  <si>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</si>
  <si>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</si>
  <si>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</si>
  <si>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</si>
  <si>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</si>
  <si>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</si>
  <si>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</si>
  <si>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</si>
  <si>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</si>
  <si>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</si>
  <si>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</si>
  <si>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</si>
  <si>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</si>
  <si>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</si>
  <si>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</si>
  <si>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</si>
  <si>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</si>
  <si>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</si>
  <si>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</si>
  <si>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</si>
  <si>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</si>
  <si>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</si>
  <si>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</si>
  <si>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</si>
  <si>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</si>
  <si>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</si>
  <si>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</si>
  <si>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</si>
  <si>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</si>
  <si>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</si>
  <si>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</si>
  <si>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</si>
  <si>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</si>
  <si>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</si>
  <si>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</si>
  <si>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</si>
  <si>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</si>
  <si>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</si>
  <si>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</si>
  <si>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</si>
  <si>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</si>
  <si>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</si>
  <si>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</si>
  <si>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</si>
  <si>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</si>
  <si>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</si>
  <si>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</si>
  <si>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</si>
  <si>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</si>
  <si>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</si>
  <si>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</si>
  <si>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</si>
  <si>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</si>
  <si>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</si>
  <si>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</si>
  <si>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</si>
  <si>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</si>
  <si>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</si>
  <si>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</si>
  <si>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</si>
  <si>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</si>
  <si>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</si>
  <si>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</si>
  <si>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</si>
  <si>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</si>
  <si>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</si>
  <si>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</si>
  <si>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</si>
  <si>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</si>
  <si>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</si>
  <si>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</si>
  <si>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</si>
  <si>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</si>
  <si>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</si>
  <si>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</si>
  <si>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</si>
  <si>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</si>
  <si>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</si>
  <si>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</si>
  <si>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</si>
  <si>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</si>
  <si>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</si>
  <si>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</si>
  <si>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</si>
  <si>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</si>
  <si>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</si>
  <si>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</si>
  <si>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</si>
  <si>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</si>
  <si>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</si>
  <si>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</si>
  <si>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</si>
  <si>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</si>
  <si>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</si>
  <si>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</si>
  <si>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</si>
  <si>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</si>
  <si>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</si>
  <si>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</si>
  <si>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</si>
  <si>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</si>
  <si>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</si>
  <si>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</si>
  <si>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</si>
  <si>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</si>
  <si>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</si>
  <si>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</si>
  <si>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</si>
  <si>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</si>
  <si>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</si>
  <si>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</si>
  <si>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</si>
  <si>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</si>
  <si>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</si>
  <si>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</si>
  <si>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</si>
  <si>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</si>
  <si>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</si>
  <si>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</si>
  <si>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</si>
  <si>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</si>
  <si>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</si>
  <si>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</si>
  <si>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</si>
  <si>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</si>
  <si>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</si>
  <si>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</si>
  <si>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</si>
  <si>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</si>
  <si>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</si>
  <si>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</si>
  <si>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</si>
  <si>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</si>
  <si>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</si>
  <si>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</si>
  <si>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</si>
  <si>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</si>
  <si>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</si>
  <si>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</si>
  <si>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</si>
  <si>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</si>
  <si>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</si>
  <si>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</si>
  <si>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</si>
  <si>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</si>
  <si>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</si>
  <si>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</si>
  <si>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</si>
  <si>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</si>
  <si>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</si>
  <si>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</si>
  <si>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</si>
  <si>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</si>
  <si>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</si>
  <si>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</si>
  <si>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</si>
  <si>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</si>
  <si>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</si>
  <si>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</si>
  <si>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</si>
  <si>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</si>
  <si>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</si>
  <si>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</si>
  <si>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</si>
  <si>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</si>
  <si>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</si>
  <si>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</si>
  <si>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</si>
  <si>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</si>
  <si>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</si>
  <si>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</si>
  <si>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</si>
  <si>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</si>
  <si>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</si>
  <si>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</si>
  <si>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</si>
  <si>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</si>
  <si>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</si>
  <si>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</si>
  <si>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</si>
  <si>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</si>
  <si>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</si>
  <si>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</si>
  <si>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</si>
  <si>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</si>
  <si>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</si>
  <si>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</si>
  <si>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</si>
  <si>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</si>
  <si>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</si>
  <si>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</si>
  <si>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</si>
  <si>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</si>
  <si>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</si>
  <si>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</si>
  <si>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</si>
  <si>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</si>
  <si>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</si>
  <si>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</si>
  <si>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</si>
  <si>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</si>
  <si>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</si>
  <si>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</si>
  <si>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</si>
  <si>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</si>
  <si>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</si>
  <si>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</si>
  <si>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</si>
  <si>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</si>
  <si>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</si>
  <si>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</si>
  <si>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</si>
  <si>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</si>
  <si>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</si>
  <si>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</si>
  <si>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</si>
  <si>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</si>
  <si>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</si>
  <si>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</si>
  <si>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</si>
  <si>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</si>
  <si>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</si>
  <si>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</si>
  <si>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</si>
  <si>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</si>
  <si>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</si>
  <si>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</si>
  <si>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</si>
  <si>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</si>
  <si>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</si>
  <si>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</si>
  <si>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</si>
  <si>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</si>
  <si>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</si>
  <si>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</si>
  <si>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</si>
  <si>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</si>
  <si>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</si>
  <si>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</si>
  <si>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</si>
  <si>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</si>
  <si>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</si>
  <si>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</si>
  <si>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</si>
  <si>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</si>
  <si>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</si>
  <si>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</si>
  <si>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</si>
  <si>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</si>
  <si>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</si>
  <si>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</si>
  <si>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</si>
  <si>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</si>
  <si>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</si>
  <si>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</si>
  <si>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</si>
  <si>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</si>
  <si>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</si>
  <si>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</si>
  <si>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</si>
  <si>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</si>
  <si>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</si>
  <si>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</si>
  <si>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</si>
  <si>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</si>
  <si>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</si>
  <si>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</si>
  <si>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</si>
  <si>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</si>
  <si>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</si>
  <si>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</si>
  <si>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</si>
  <si>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</si>
  <si>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</si>
  <si>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</si>
  <si>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</si>
  <si>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</si>
  <si>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</si>
  <si>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</si>
  <si>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</si>
  <si>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</si>
  <si>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</si>
  <si>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</si>
  <si>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</si>
  <si>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</si>
  <si>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</si>
  <si>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</si>
  <si>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</si>
  <si>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</si>
  <si>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</si>
  <si>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</si>
  <si>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</si>
  <si>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</si>
  <si>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</si>
  <si>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</si>
  <si>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</si>
  <si>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</si>
  <si>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</si>
  <si>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</si>
  <si>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</si>
  <si>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</si>
  <si>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</si>
  <si>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</si>
  <si>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</si>
  <si>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</si>
  <si>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</si>
  <si>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</si>
  <si>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</si>
  <si>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</si>
  <si>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</si>
  <si>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</si>
  <si>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</si>
  <si>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</si>
  <si>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</si>
  <si>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</si>
  <si>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</si>
  <si>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</si>
  <si>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</si>
  <si>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</si>
  <si>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</si>
  <si>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</si>
  <si>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</si>
  <si>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</si>
  <si>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</si>
  <si>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</si>
  <si>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</si>
  <si>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</si>
  <si>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</si>
  <si>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</si>
  <si>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</si>
  <si>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</si>
  <si>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</si>
  <si>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</si>
  <si>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</si>
  <si>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</si>
  <si>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</si>
  <si>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</si>
  <si>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</si>
  <si>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</si>
  <si>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</si>
  <si>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</si>
  <si>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</si>
  <si>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</si>
  <si>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</si>
  <si>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</si>
  <si>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</si>
  <si>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</si>
  <si>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</si>
  <si>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</si>
  <si>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</si>
  <si>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</si>
  <si>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</si>
  <si>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</si>
  <si>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</si>
  <si>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</si>
  <si>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</si>
  <si>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</si>
  <si>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</si>
  <si>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</si>
  <si>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</si>
  <si>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</si>
  <si>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</si>
  <si>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</si>
  <si>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</si>
  <si>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</si>
  <si>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</si>
  <si>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</si>
  <si>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</si>
  <si>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</si>
  <si>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</si>
  <si>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</si>
  <si>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</si>
  <si>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</si>
  <si>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</si>
  <si>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</si>
  <si>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</si>
  <si>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</si>
  <si>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</si>
  <si>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</si>
  <si>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</si>
  <si>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</si>
  <si>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</si>
  <si>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</si>
  <si>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</si>
  <si>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</si>
  <si>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</si>
  <si>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</si>
  <si>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</si>
  <si>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</si>
  <si>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</si>
  <si>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</si>
  <si>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</si>
  <si>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</si>
  <si>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</si>
  <si>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</si>
  <si>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</si>
  <si>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</si>
  <si>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</si>
  <si>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</si>
  <si>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</si>
  <si>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</si>
  <si>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</si>
  <si>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</si>
  <si>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</si>
  <si>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</si>
  <si>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</si>
  <si>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</si>
  <si>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</si>
  <si>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</si>
  <si>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</si>
  <si>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</si>
  <si>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</si>
  <si>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</si>
  <si>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</si>
  <si>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</si>
  <si>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</si>
  <si>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</si>
  <si>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</si>
  <si>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</si>
  <si>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</si>
  <si>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</si>
  <si>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</si>
  <si>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</si>
  <si>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</si>
  <si>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</si>
  <si>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</si>
  <si>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</si>
  <si>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</si>
  <si>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</si>
  <si>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</si>
  <si>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</si>
  <si>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</si>
  <si>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</si>
  <si>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</si>
  <si>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</si>
  <si>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</si>
  <si>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</si>
  <si>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</si>
  <si>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</si>
  <si>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</si>
  <si>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</si>
  <si>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</si>
  <si>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</si>
  <si>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</si>
  <si>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</si>
  <si>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</si>
  <si>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</si>
  <si>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</si>
  <si>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</si>
  <si>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</si>
  <si>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</si>
  <si>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</si>
  <si>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</si>
  <si>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</si>
  <si>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</si>
  <si>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</si>
  <si>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</si>
  <si>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</si>
  <si>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</si>
  <si>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</si>
  <si>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</si>
  <si>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</si>
  <si>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</si>
  <si>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</si>
  <si>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</si>
  <si>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</si>
  <si>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</si>
  <si>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</si>
  <si>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</si>
  <si>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</si>
  <si>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</si>
  <si>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</si>
  <si>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</si>
  <si>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</si>
  <si>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</si>
  <si>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</si>
  <si>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</si>
  <si>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</si>
  <si>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</si>
  <si>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</si>
  <si>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</si>
  <si>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</si>
  <si>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</si>
  <si>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</si>
  <si>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</si>
  <si>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</si>
  <si>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</si>
  <si>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</si>
  <si>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</si>
  <si>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</si>
  <si>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</si>
  <si>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</si>
  <si>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</si>
  <si>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</si>
  <si>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</si>
  <si>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</si>
  <si>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</si>
  <si>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</si>
  <si>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</si>
  <si>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</si>
  <si>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</si>
  <si>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</si>
  <si>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</si>
  <si>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</si>
  <si>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</si>
  <si>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</si>
  <si>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</si>
  <si>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</si>
  <si>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</si>
  <si>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</si>
  <si>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</si>
  <si>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</si>
  <si>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</si>
  <si>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</si>
  <si>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</si>
  <si>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</si>
  <si>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</si>
  <si>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</si>
  <si>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</si>
  <si>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</si>
  <si>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</si>
  <si>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</si>
  <si>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</si>
  <si>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</si>
  <si>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</si>
  <si>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</si>
  <si>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</si>
  <si>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</si>
  <si>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</si>
  <si>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</si>
  <si>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</si>
  <si>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</si>
  <si>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</si>
  <si>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</si>
  <si>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</si>
  <si>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</si>
  <si>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</si>
  <si>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</si>
  <si>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</si>
  <si>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</si>
  <si>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</si>
  <si>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</si>
  <si>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</si>
  <si>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</si>
  <si>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</si>
  <si>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</si>
  <si>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</si>
  <si>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</si>
  <si>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</si>
  <si>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</si>
  <si>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</si>
  <si>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</si>
  <si>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</si>
  <si>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</si>
  <si>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</si>
  <si>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</si>
  <si>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</si>
  <si>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</si>
  <si>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</si>
  <si>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</si>
  <si>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</si>
  <si>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</si>
  <si>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</si>
  <si>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</si>
  <si>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</si>
  <si>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</si>
  <si>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</si>
  <si>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</si>
  <si>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</si>
  <si>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</si>
  <si>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</si>
  <si>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</si>
  <si>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</si>
  <si>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</si>
  <si>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</si>
  <si>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</si>
  <si>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</si>
  <si>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</si>
  <si>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</si>
  <si>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</si>
  <si>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</si>
  <si>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</si>
  <si>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</si>
  <si>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</si>
  <si>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</si>
  <si>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</si>
  <si>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</si>
  <si>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</si>
  <si>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</si>
  <si>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</si>
  <si>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</si>
  <si>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</si>
  <si>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</si>
  <si>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</si>
  <si>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</si>
  <si>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</si>
  <si>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</si>
  <si>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</si>
  <si>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</si>
  <si>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</si>
  <si>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</si>
  <si>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</si>
  <si>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</si>
  <si>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</si>
  <si>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</si>
  <si>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</si>
  <si>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</si>
  <si>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</si>
  <si>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</si>
  <si>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</si>
  <si>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</si>
  <si>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</si>
  <si>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</si>
  <si>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</si>
  <si>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</si>
  <si>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</si>
  <si>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</si>
  <si>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</si>
  <si>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</si>
  <si>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</si>
  <si>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</si>
  <si>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</si>
  <si>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</si>
  <si>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</si>
  <si>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</si>
  <si>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</si>
  <si>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</si>
  <si>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</si>
  <si>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</si>
  <si>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</si>
  <si>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</si>
  <si>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</si>
  <si>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</si>
  <si>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</si>
  <si>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</si>
  <si>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</si>
  <si>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</si>
  <si>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</si>
  <si>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</si>
  <si>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</si>
  <si>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</si>
  <si>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</si>
  <si>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</si>
  <si>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</si>
  <si>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</si>
  <si>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</si>
  <si>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</si>
  <si>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</si>
  <si>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</si>
  <si>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</si>
  <si>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</si>
  <si>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</si>
  <si>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</si>
  <si>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</si>
  <si>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</si>
  <si>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</si>
  <si>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</si>
  <si>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</si>
  <si>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</si>
  <si>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</si>
  <si>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</si>
  <si>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</si>
  <si>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</si>
  <si>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</si>
  <si>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</si>
  <si>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</si>
  <si>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</si>
  <si>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</si>
  <si>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</si>
  <si>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</si>
  <si>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</si>
  <si>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</si>
  <si>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</si>
  <si>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</si>
  <si>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</si>
  <si>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</si>
  <si>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</si>
  <si>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</si>
  <si>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</si>
  <si>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</si>
  <si>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</si>
  <si>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</si>
  <si>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</si>
  <si>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</si>
  <si>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</si>
  <si>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</si>
  <si>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</si>
  <si>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</si>
  <si>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</si>
  <si>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</si>
  <si>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</si>
  <si>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</si>
  <si>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</si>
  <si>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</si>
  <si>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</si>
  <si>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</si>
  <si>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</si>
  <si>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</si>
  <si>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</si>
  <si>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</si>
  <si>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</si>
  <si>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</si>
  <si>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</si>
  <si>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</si>
  <si>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</si>
  <si>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</si>
  <si>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</si>
  <si>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</si>
  <si>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</si>
  <si>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</si>
  <si>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</si>
  <si>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</si>
  <si>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</si>
  <si>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</si>
  <si>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</si>
  <si>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</si>
  <si>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</si>
  <si>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</si>
  <si>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</si>
  <si>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</si>
  <si>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</si>
  <si>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</si>
  <si>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</si>
  <si>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</si>
  <si>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</si>
  <si>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</si>
  <si>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</si>
  <si>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</si>
  <si>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</si>
  <si>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</si>
  <si>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</si>
  <si>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</si>
  <si>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</si>
  <si>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</si>
  <si>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</si>
  <si>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</si>
  <si>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</si>
  <si>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</si>
  <si>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</si>
  <si>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</si>
  <si>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</si>
  <si>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</si>
  <si>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</si>
  <si>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</si>
  <si>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</si>
  <si>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</si>
  <si>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</si>
  <si>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</si>
  <si>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</si>
  <si>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</si>
  <si>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</si>
  <si>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</si>
  <si>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</si>
  <si>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</si>
  <si>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</si>
  <si>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</si>
  <si>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</si>
  <si>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</si>
  <si>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</si>
  <si>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</si>
  <si>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</si>
  <si>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</si>
  <si>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</si>
  <si>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</si>
  <si>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</si>
  <si>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</si>
  <si>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</si>
  <si>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</si>
  <si>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</si>
  <si>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</si>
  <si>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</si>
  <si>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</si>
  <si>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</si>
  <si>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</si>
  <si>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</si>
  <si>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</si>
  <si>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</si>
  <si>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</si>
  <si>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</si>
  <si>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</si>
  <si>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</si>
  <si>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</si>
  <si>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</si>
  <si>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</si>
  <si>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</si>
  <si>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</si>
  <si>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</si>
  <si>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</si>
  <si>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</si>
  <si>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</si>
  <si>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</si>
  <si>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</si>
  <si>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</si>
  <si>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</si>
  <si>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</si>
  <si>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</si>
  <si>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</si>
  <si>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</si>
  <si>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</si>
  <si>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</si>
  <si>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</si>
  <si>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</si>
  <si>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</si>
  <si>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</si>
  <si>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</si>
  <si>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</si>
  <si>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</si>
  <si>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</si>
  <si>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</si>
  <si>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</si>
  <si>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</si>
  <si>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</si>
  <si>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</si>
  <si>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</si>
  <si>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</si>
  <si>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</si>
  <si>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</si>
  <si>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</si>
  <si>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</si>
  <si>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</si>
  <si>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</si>
  <si>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</si>
  <si>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</si>
  <si>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</si>
  <si>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</si>
  <si>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</si>
  <si>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</si>
  <si>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</si>
  <si>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</si>
  <si>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</si>
  <si>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</si>
  <si>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</si>
  <si>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</si>
  <si>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</si>
  <si>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</si>
  <si>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</si>
  <si>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</si>
  <si>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</si>
  <si>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</si>
  <si>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</si>
  <si>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</si>
  <si>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</si>
  <si>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</si>
  <si>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</si>
  <si>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</si>
  <si>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</si>
  <si>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</si>
  <si>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</si>
  <si>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</si>
  <si>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</si>
  <si>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</si>
  <si>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</si>
  <si>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</si>
  <si>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</si>
  <si>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</si>
  <si>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</si>
  <si>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</si>
  <si>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</si>
  <si>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</si>
  <si>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</si>
  <si>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</si>
  <si>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</si>
  <si>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</si>
  <si>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</si>
  <si>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</si>
  <si>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</si>
  <si>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</si>
  <si>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</si>
  <si>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</si>
  <si>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</si>
  <si>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</si>
  <si>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</si>
  <si>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</si>
  <si>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</si>
  <si>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</si>
  <si>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</si>
  <si>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</si>
  <si>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</si>
  <si>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</si>
  <si>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</si>
  <si>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</si>
  <si>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</si>
  <si>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</si>
  <si>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</si>
  <si>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</si>
  <si>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</si>
  <si>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</si>
  <si>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</si>
  <si>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</si>
  <si>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</si>
  <si>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</si>
  <si>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</si>
  <si>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</si>
  <si>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</si>
  <si>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</si>
  <si>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</si>
  <si>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</si>
  <si>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</si>
  <si>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</si>
  <si>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</si>
  <si>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</si>
  <si>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</si>
  <si>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</si>
  <si>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</si>
  <si>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</si>
  <si>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</si>
  <si>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</si>
  <si>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</si>
  <si>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</si>
  <si>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</si>
  <si>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</si>
  <si>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</si>
  <si>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</si>
  <si>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</si>
  <si>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</si>
  <si>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</si>
  <si>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</si>
  <si>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</si>
  <si>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</si>
  <si>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</si>
  <si>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</si>
  <si>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</si>
  <si>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</si>
  <si>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</si>
  <si>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</si>
  <si>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</si>
  <si>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</si>
  <si>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</si>
  <si>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</si>
  <si>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</si>
  <si>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</si>
  <si>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</si>
  <si>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</si>
  <si>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</si>
  <si>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</si>
  <si>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</si>
  <si>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</si>
  <si>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</si>
  <si>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</si>
  <si>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</si>
  <si>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</si>
  <si>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</si>
  <si>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</si>
  <si>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</si>
  <si>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</si>
  <si>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</si>
  <si>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</si>
  <si>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</si>
  <si>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</si>
  <si>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</si>
  <si>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</si>
  <si>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</si>
  <si>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</si>
  <si>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</si>
  <si>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</si>
  <si>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</si>
  <si>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</si>
  <si>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</si>
  <si>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</si>
  <si>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</si>
  <si>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</si>
  <si>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</si>
  <si>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</si>
  <si>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</si>
  <si>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</si>
  <si>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</si>
  <si>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</si>
  <si>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</si>
  <si>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</si>
  <si>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</si>
  <si>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</si>
  <si>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</si>
  <si>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</si>
  <si>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</si>
  <si>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</si>
  <si>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</si>
  <si>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</si>
  <si>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</si>
  <si>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</si>
  <si>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</si>
  <si>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</si>
  <si>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</si>
  <si>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</si>
  <si>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</si>
  <si>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</si>
  <si>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</si>
  <si>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</si>
  <si>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</si>
  <si>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</si>
  <si>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</si>
  <si>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</si>
  <si>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</si>
  <si>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</si>
  <si>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</si>
  <si>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</si>
  <si>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</si>
  <si>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</si>
  <si>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</si>
  <si>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</si>
  <si>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</si>
  <si>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</si>
  <si>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</si>
  <si>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</si>
  <si>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</si>
  <si>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</si>
  <si>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</si>
  <si>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</si>
  <si>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</si>
  <si>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</si>
  <si>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</si>
  <si>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</si>
  <si>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</si>
  <si>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</si>
  <si>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</si>
  <si>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</si>
  <si>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</si>
  <si>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</si>
  <si>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</si>
  <si>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</si>
  <si>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</si>
  <si>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</si>
  <si>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</si>
  <si>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</si>
  <si>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</si>
  <si>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</si>
  <si>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</si>
  <si>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</si>
  <si>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</si>
  <si>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</si>
  <si>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</si>
  <si>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</si>
  <si>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</si>
  <si>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</si>
  <si>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</si>
  <si>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</si>
  <si>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</si>
  <si>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</si>
  <si>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</si>
  <si>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</si>
  <si>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</si>
  <si>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</si>
  <si>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</si>
  <si>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</si>
  <si>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</si>
  <si>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</si>
  <si>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</si>
  <si>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</si>
  <si>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</si>
  <si>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</si>
  <si>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</si>
  <si>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</si>
  <si>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</si>
  <si>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</si>
  <si>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</si>
  <si>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</si>
  <si>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</si>
  <si>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</si>
  <si>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</si>
  <si>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</si>
  <si>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</si>
  <si>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</si>
  <si>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</si>
  <si>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</si>
  <si>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</si>
  <si>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</si>
  <si>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</si>
  <si>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</si>
  <si>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</si>
  <si>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</si>
  <si>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</si>
  <si>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</si>
  <si>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</si>
  <si>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</si>
  <si>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</si>
  <si>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</si>
  <si>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</si>
  <si>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</si>
  <si>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</si>
  <si>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</si>
  <si>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</si>
  <si>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</si>
  <si>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</si>
  <si>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</si>
  <si>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</si>
  <si>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</si>
  <si>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</si>
  <si>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</si>
  <si>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</si>
  <si>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</si>
  <si>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</si>
  <si>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</si>
  <si>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</si>
  <si>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</si>
  <si>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</si>
  <si>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</si>
  <si>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</si>
  <si>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</si>
  <si>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</si>
  <si>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</si>
  <si>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</si>
  <si>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</si>
  <si>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</si>
  <si>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</si>
  <si>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</si>
  <si>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</si>
  <si>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</si>
  <si>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</si>
  <si>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</si>
  <si>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</si>
  <si>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</si>
  <si>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</si>
  <si>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</si>
  <si>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</si>
  <si>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</si>
  <si>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</si>
  <si>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</si>
  <si>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</si>
  <si>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</si>
  <si>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</si>
  <si>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</si>
  <si>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</si>
  <si>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</si>
  <si>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</si>
  <si>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</si>
  <si>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</si>
  <si>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</si>
  <si>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</si>
  <si>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</si>
  <si>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</si>
  <si>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</si>
  <si>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</si>
  <si>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</si>
  <si>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</si>
  <si>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</si>
  <si>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</si>
  <si>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</si>
  <si>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</si>
  <si>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</si>
  <si>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</si>
  <si>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</si>
  <si>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</si>
  <si>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</si>
  <si>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</si>
  <si>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</si>
  <si>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</si>
  <si>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</si>
  <si>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</si>
  <si>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</si>
  <si>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</si>
  <si>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</si>
  <si>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</si>
  <si>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</si>
  <si>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</si>
  <si>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</si>
  <si>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</si>
  <si>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</si>
  <si>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</si>
  <si>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</si>
  <si>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</si>
  <si>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</si>
  <si>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</si>
  <si>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</si>
  <si>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</si>
  <si>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</si>
  <si>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</si>
  <si>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</si>
  <si>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</si>
  <si>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</si>
  <si>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</si>
  <si>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</si>
  <si>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</si>
  <si>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</si>
  <si>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</si>
  <si>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</si>
  <si>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</si>
  <si>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</si>
  <si>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</si>
  <si>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</si>
  <si>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</si>
  <si>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</si>
  <si>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</si>
  <si>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</si>
  <si>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</si>
  <si>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</si>
  <si>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</si>
  <si>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</si>
  <si>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</si>
  <si>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</si>
  <si>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</si>
  <si>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</si>
  <si>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</si>
  <si>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</si>
  <si>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</si>
  <si>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</si>
  <si>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</si>
  <si>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</si>
  <si>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</si>
  <si>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</si>
  <si>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</si>
  <si>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</si>
  <si>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</si>
  <si>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</si>
  <si>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</si>
  <si>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</si>
  <si>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</si>
  <si>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</si>
  <si>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</si>
  <si>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</si>
  <si>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</si>
  <si>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</si>
  <si>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</si>
  <si>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</si>
  <si>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</si>
  <si>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</si>
  <si>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</si>
  <si>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</si>
  <si>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</si>
  <si>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</si>
  <si>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</si>
  <si>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</si>
  <si>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</si>
  <si>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</si>
  <si>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</si>
  <si>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</si>
  <si>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</si>
  <si>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</si>
  <si>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</si>
  <si>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</si>
  <si>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</si>
  <si>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</si>
  <si>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</si>
  <si>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</si>
  <si>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</si>
  <si>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</si>
  <si>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</si>
  <si>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</si>
  <si>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</si>
  <si>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</si>
  <si>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</si>
  <si>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</si>
  <si>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</si>
  <si>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</si>
  <si>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</si>
  <si>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</si>
  <si>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</si>
  <si>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</si>
  <si>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</si>
  <si>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</si>
  <si>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</si>
  <si>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</si>
  <si>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</si>
  <si>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</si>
  <si>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</si>
  <si>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</si>
  <si>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</si>
  <si>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</si>
  <si>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</si>
  <si>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</si>
  <si>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</si>
  <si>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</si>
  <si>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</si>
  <si>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</si>
  <si>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</si>
  <si>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</si>
  <si>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</si>
  <si>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</si>
  <si>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</si>
  <si>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</si>
  <si>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</si>
  <si>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</si>
  <si>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</si>
  <si>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</si>
  <si>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</si>
  <si>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</si>
  <si>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</si>
  <si>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</si>
  <si>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</si>
  <si>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</si>
  <si>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</si>
  <si>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</si>
  <si>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</si>
  <si>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</si>
  <si>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</si>
  <si>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</si>
  <si>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</si>
  <si>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</si>
  <si>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</si>
  <si>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</si>
  <si>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</si>
  <si>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</si>
  <si>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</si>
  <si>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</si>
  <si>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</si>
  <si>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</si>
  <si>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</si>
  <si>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</si>
  <si>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</si>
  <si>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</si>
  <si>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</si>
  <si>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</si>
  <si>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</si>
  <si>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</si>
  <si>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</si>
  <si>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</si>
  <si>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</si>
  <si>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</si>
  <si>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</si>
  <si>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</si>
  <si>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</si>
  <si>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</si>
  <si>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</si>
  <si>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</si>
  <si>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</si>
  <si>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</si>
  <si>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</si>
  <si>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</si>
  <si>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</si>
  <si>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</si>
  <si>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</si>
  <si>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</si>
  <si>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</si>
  <si>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</si>
  <si>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</si>
  <si>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</si>
  <si>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</si>
  <si>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</si>
  <si>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</si>
  <si>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</si>
  <si>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</si>
  <si>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</si>
  <si>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</si>
  <si>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</si>
  <si>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</si>
  <si>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</si>
  <si>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</si>
  <si>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</si>
  <si>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</si>
  <si>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</si>
  <si>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</si>
  <si>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</si>
  <si>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</si>
  <si>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</si>
  <si>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</si>
  <si>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</si>
  <si>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</si>
  <si>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</si>
  <si>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</si>
  <si>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</si>
  <si>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</si>
  <si>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</si>
  <si>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</si>
  <si>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</si>
  <si>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</si>
  <si>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</si>
  <si>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</si>
  <si>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</si>
  <si>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</si>
  <si>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</si>
  <si>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</si>
  <si>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</si>
  <si>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</si>
  <si>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</si>
  <si>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</si>
  <si>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</si>
  <si>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</si>
  <si>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</si>
  <si>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</si>
  <si>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</si>
  <si>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</si>
  <si>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</si>
  <si>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</si>
  <si>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</si>
  <si>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</si>
  <si>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</si>
  <si>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</si>
  <si>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</si>
  <si>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</si>
  <si>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</si>
  <si>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</si>
  <si>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</si>
  <si>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</si>
  <si>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</si>
  <si>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</si>
  <si>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</si>
  <si>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</si>
  <si>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</si>
  <si>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</si>
  <si>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</si>
  <si>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</si>
  <si>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</si>
  <si>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</si>
  <si>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</si>
  <si>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</si>
  <si>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</si>
  <si>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</si>
  <si>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</si>
  <si>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</si>
  <si>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</si>
  <si>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</si>
  <si>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</si>
  <si>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</si>
  <si>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</si>
  <si>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</si>
  <si>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</si>
  <si>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</si>
  <si>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</si>
  <si>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</si>
  <si>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</si>
  <si>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</si>
  <si>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</si>
  <si>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</si>
  <si>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</si>
  <si>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</si>
  <si>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</si>
  <si>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</si>
  <si>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</si>
  <si>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</si>
  <si>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</si>
  <si>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</si>
  <si>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</si>
  <si>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</si>
  <si>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</si>
  <si>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</si>
  <si>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</si>
  <si>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</si>
  <si>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</si>
  <si>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</si>
  <si>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</si>
  <si>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</si>
  <si>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</si>
  <si>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</si>
  <si>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</si>
  <si>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</si>
  <si>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</si>
  <si>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</si>
  <si>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</si>
  <si>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</si>
  <si>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</si>
  <si>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</si>
  <si>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</si>
  <si>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</si>
  <si>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</si>
  <si>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</si>
  <si>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</si>
  <si>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</si>
  <si>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</si>
  <si>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</si>
  <si>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</si>
  <si>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</si>
  <si>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</si>
  <si>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</si>
  <si>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</si>
  <si>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</si>
  <si>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</si>
  <si>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</si>
  <si>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</si>
  <si>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</si>
  <si>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</si>
  <si>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</si>
  <si>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</si>
  <si>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</si>
  <si>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</si>
  <si>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</si>
  <si>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</si>
  <si>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</si>
  <si>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</si>
  <si>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</si>
  <si>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</si>
  <si>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</si>
  <si>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</si>
  <si>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</si>
  <si>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</si>
  <si>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</si>
  <si>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</si>
  <si>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</si>
  <si>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</si>
  <si>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</si>
  <si>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</si>
  <si>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</si>
  <si>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</si>
  <si>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</si>
  <si>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</si>
  <si>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</si>
  <si>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</si>
  <si>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</si>
  <si>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</si>
  <si>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</si>
  <si>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</si>
  <si>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</si>
  <si>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</si>
  <si>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</si>
  <si>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</si>
  <si>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</si>
  <si>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</si>
  <si>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</si>
  <si>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</si>
  <si>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</si>
  <si>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</si>
  <si>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</si>
  <si>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</si>
  <si>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</si>
  <si>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</si>
  <si>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</si>
  <si>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</si>
  <si>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</si>
  <si>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</si>
  <si>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</si>
  <si>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</si>
  <si>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</si>
  <si>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</si>
  <si>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</si>
  <si>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</si>
  <si>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</si>
  <si>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</si>
  <si>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</si>
  <si>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</si>
  <si>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</si>
  <si>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</si>
  <si>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</si>
  <si>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</si>
  <si>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</si>
  <si>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</si>
  <si>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</si>
  <si>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</si>
  <si>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</si>
  <si>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</si>
  <si>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</si>
  <si>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</si>
  <si>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</si>
  <si>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</si>
  <si>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</si>
  <si>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</si>
  <si>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</si>
  <si>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</si>
  <si>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</si>
  <si>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</si>
  <si>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</si>
  <si>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</si>
  <si>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</si>
  <si>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</si>
  <si>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</si>
  <si>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</si>
  <si>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</si>
  <si>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</si>
  <si>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</si>
  <si>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</si>
  <si>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</si>
  <si>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</si>
  <si>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</si>
  <si>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</si>
  <si>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</si>
  <si>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</si>
  <si>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</si>
  <si>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</si>
  <si>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</si>
  <si>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</si>
  <si>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</si>
  <si>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</si>
  <si>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</si>
  <si>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</si>
  <si>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</si>
  <si>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</si>
  <si>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</si>
  <si>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</si>
  <si>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</si>
  <si>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</si>
  <si>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</si>
  <si>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</si>
  <si>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</si>
  <si>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</si>
  <si>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</si>
  <si>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</si>
  <si>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</si>
  <si>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</si>
  <si>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</si>
  <si>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</si>
  <si>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</si>
  <si>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</si>
  <si>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</si>
  <si>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</si>
  <si>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</si>
  <si>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</si>
  <si>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</si>
  <si>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</si>
  <si>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</si>
  <si>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</si>
  <si>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</si>
  <si>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</si>
  <si>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</si>
  <si>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</si>
  <si>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</si>
  <si>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</si>
  <si>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</si>
  <si>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</si>
  <si>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</si>
  <si>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</si>
  <si>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</si>
  <si>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</si>
  <si>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</si>
  <si>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</si>
  <si>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</si>
  <si>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</si>
  <si>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</si>
  <si>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</si>
  <si>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</si>
  <si>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</si>
  <si>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</si>
  <si>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</si>
  <si>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</si>
  <si>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</si>
  <si>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</si>
  <si>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</si>
  <si>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</si>
  <si>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</si>
  <si>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</si>
  <si>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</si>
  <si>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</si>
  <si>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</si>
  <si>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</si>
  <si>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</si>
  <si>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</si>
  <si>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</si>
  <si>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</si>
  <si>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</si>
  <si>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</si>
  <si>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</si>
  <si>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</si>
  <si>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</si>
  <si>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</si>
  <si>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</si>
  <si>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</si>
  <si>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</si>
  <si>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</si>
  <si>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</si>
  <si>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</si>
  <si>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</si>
  <si>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</si>
  <si>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</si>
  <si>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</si>
  <si>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</si>
  <si>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</si>
  <si>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</si>
  <si>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</si>
  <si>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</si>
  <si>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</si>
  <si>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</si>
  <si>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</si>
  <si>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</si>
  <si>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</si>
  <si>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</si>
  <si>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</si>
  <si>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</si>
  <si>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</si>
  <si>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</si>
  <si>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</si>
  <si>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</si>
  <si>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</si>
  <si>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</si>
  <si>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</si>
  <si>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</si>
  <si>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</si>
  <si>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</si>
  <si>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</si>
  <si>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</si>
  <si>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</si>
  <si>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</si>
  <si>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</si>
  <si>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</si>
  <si>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</si>
  <si>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</si>
  <si>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</si>
  <si>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</si>
  <si>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</si>
  <si>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</si>
  <si>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</si>
  <si>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</si>
  <si>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</si>
  <si>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</si>
  <si>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</si>
  <si>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</si>
  <si>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</si>
  <si>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</si>
  <si>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</si>
  <si>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</si>
  <si>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</si>
  <si>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</si>
  <si>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</si>
  <si>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</si>
  <si>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</si>
  <si>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</si>
  <si>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</si>
  <si>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</si>
  <si>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</si>
  <si>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</si>
  <si>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</si>
  <si>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</si>
  <si>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</si>
  <si>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</si>
  <si>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</si>
  <si>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</si>
  <si>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</si>
  <si>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</si>
  <si>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</si>
  <si>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</si>
  <si>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</si>
  <si>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</si>
  <si>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</si>
  <si>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</si>
  <si>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</si>
  <si>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</si>
  <si>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</si>
  <si>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</si>
  <si>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</si>
  <si>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</si>
  <si>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</si>
  <si>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</si>
  <si>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</si>
  <si>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</si>
  <si>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</si>
  <si>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</si>
  <si>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</si>
  <si>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</si>
  <si>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</si>
  <si>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</si>
  <si>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</si>
  <si>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</si>
  <si>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</si>
  <si>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</si>
  <si>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</si>
  <si>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</si>
  <si>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</si>
  <si>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</si>
  <si>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</si>
  <si>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</si>
  <si>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</si>
  <si>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</si>
  <si>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</si>
  <si>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</si>
  <si>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</si>
  <si>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</si>
  <si>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</si>
  <si>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</si>
  <si>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</si>
  <si>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</si>
  <si>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</si>
  <si>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</si>
  <si>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</si>
  <si>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</si>
  <si>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</si>
  <si>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</si>
  <si>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</si>
  <si>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</si>
  <si>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</si>
  <si>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</si>
  <si>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</si>
  <si>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</si>
  <si>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</si>
  <si>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</si>
  <si>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</si>
  <si>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</si>
  <si>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</si>
  <si>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</si>
  <si>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</si>
  <si>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</si>
  <si>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</si>
  <si>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</si>
  <si>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</si>
  <si>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</si>
  <si>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</si>
  <si>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</si>
  <si>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</si>
  <si>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</si>
  <si>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</si>
  <si>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</si>
  <si>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</si>
  <si>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</si>
  <si>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</si>
  <si>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</si>
  <si>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</si>
  <si>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</si>
  <si>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</si>
  <si>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</si>
  <si>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</si>
  <si>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</si>
  <si>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</si>
  <si>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</si>
  <si>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</si>
  <si>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</si>
  <si>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</si>
  <si>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</si>
  <si>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</si>
  <si>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</si>
  <si>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</si>
  <si>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</si>
  <si>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</si>
  <si>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</si>
  <si>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</si>
  <si>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</si>
  <si>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</si>
  <si>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</si>
  <si>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</si>
  <si>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</si>
  <si>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</si>
  <si>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</si>
  <si>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</si>
  <si>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</si>
  <si>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</si>
  <si>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</si>
  <si>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</si>
  <si>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</si>
  <si>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</si>
  <si>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</si>
  <si>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</si>
  <si>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</si>
  <si>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</si>
  <si>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</si>
  <si>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</si>
  <si>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</si>
  <si>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</si>
  <si>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</si>
  <si>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</si>
  <si>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</si>
  <si>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</si>
  <si>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</si>
  <si>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</si>
  <si>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</si>
  <si>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</si>
  <si>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</si>
  <si>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</si>
  <si>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</si>
  <si>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</si>
  <si>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</si>
  <si>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</si>
  <si>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</si>
  <si>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</si>
  <si>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</si>
  <si>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</si>
  <si>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</si>
  <si>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</si>
  <si>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</si>
  <si>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</si>
  <si>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</si>
  <si>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</si>
  <si>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</si>
  <si>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</si>
  <si>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</si>
  <si>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</si>
  <si>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</si>
  <si>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</si>
  <si>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</si>
  <si>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</si>
  <si>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</si>
  <si>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</si>
  <si>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</si>
  <si>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</si>
  <si>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</si>
  <si>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</si>
  <si>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</si>
  <si>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</si>
  <si>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</si>
  <si>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</si>
  <si>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</si>
  <si>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</si>
  <si>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</si>
  <si>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</si>
  <si>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</si>
  <si>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</si>
  <si>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</si>
  <si>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</si>
  <si>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</si>
  <si>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</si>
  <si>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</si>
  <si>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</si>
  <si>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</si>
  <si>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</si>
  <si>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</si>
  <si>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</si>
  <si>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</si>
  <si>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</si>
  <si>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</si>
  <si>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</si>
  <si>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</si>
  <si>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</si>
  <si>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</si>
  <si>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</si>
  <si>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</si>
  <si>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</si>
  <si>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</si>
  <si>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</si>
  <si>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</si>
  <si>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</si>
  <si>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</si>
  <si>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</si>
  <si>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</si>
  <si>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</si>
  <si>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</si>
  <si>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</si>
  <si>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</si>
  <si>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</si>
  <si>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</si>
  <si>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</si>
  <si>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</si>
  <si>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</si>
  <si>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</si>
  <si>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</si>
  <si>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</si>
  <si>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</si>
  <si>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</si>
  <si>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</si>
  <si>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</si>
  <si>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</si>
  <si>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</si>
  <si>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</si>
  <si>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</si>
  <si>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</si>
  <si>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</si>
  <si>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</si>
  <si>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</si>
  <si>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</si>
  <si>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</si>
  <si>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</si>
  <si>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</si>
  <si>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</si>
  <si>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</si>
  <si>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</si>
  <si>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</si>
  <si>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</si>
  <si>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</si>
  <si>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</si>
  <si>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</si>
  <si>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</si>
  <si>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</si>
  <si>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</si>
  <si>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</si>
  <si>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</si>
  <si>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</si>
  <si>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</si>
  <si>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</si>
  <si>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</si>
  <si>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</si>
  <si>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</si>
  <si>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</si>
  <si>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</si>
  <si>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</si>
  <si>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</si>
  <si>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</si>
  <si>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</si>
  <si>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</si>
  <si>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</si>
  <si>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</si>
  <si>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</si>
  <si>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</si>
  <si>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</si>
  <si>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</si>
  <si>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</si>
  <si>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</si>
  <si>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</si>
  <si>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</si>
  <si>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</si>
  <si>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</si>
  <si>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</si>
  <si>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</si>
  <si>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</si>
  <si>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</si>
  <si>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</si>
  <si>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</si>
  <si>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</si>
  <si>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</si>
  <si>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</si>
  <si>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</si>
  <si>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</si>
  <si>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</si>
  <si>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</si>
  <si>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</si>
  <si>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</si>
  <si>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</si>
  <si>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</si>
  <si>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</si>
  <si>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</si>
  <si>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</si>
  <si>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</si>
  <si>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</si>
  <si>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</si>
  <si>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</si>
  <si>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</si>
  <si>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</si>
  <si>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</si>
  <si>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</si>
  <si>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</si>
  <si>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</si>
  <si>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</si>
  <si>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</si>
  <si>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</si>
  <si>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</si>
  <si>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</si>
  <si>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</si>
  <si>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</si>
  <si>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</si>
  <si>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</si>
  <si>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</si>
  <si>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</si>
  <si>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</si>
  <si>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</si>
  <si>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</si>
  <si>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</si>
  <si>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</si>
  <si>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</si>
  <si>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</si>
  <si>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</si>
  <si>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</si>
  <si>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</si>
  <si>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</si>
  <si>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</si>
  <si>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</si>
  <si>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</si>
  <si>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</si>
  <si>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</si>
  <si>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</si>
  <si>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</si>
  <si>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</si>
  <si>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</si>
  <si>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</si>
  <si>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</si>
  <si>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</si>
  <si>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</si>
  <si>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</si>
  <si>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</si>
  <si>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</si>
  <si>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</si>
  <si>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</si>
  <si>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</si>
  <si>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</si>
  <si>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</si>
  <si>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</si>
  <si>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</si>
  <si>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</si>
  <si>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</si>
  <si>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</si>
  <si>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</si>
  <si>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</si>
  <si>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</si>
  <si>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</si>
  <si>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</si>
  <si>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</si>
  <si>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</si>
  <si>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</si>
  <si>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</si>
  <si>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</si>
  <si>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</si>
  <si>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</si>
  <si>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</si>
  <si>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</si>
  <si>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</si>
  <si>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</si>
  <si>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</si>
  <si>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</si>
  <si>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</si>
  <si>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</si>
  <si>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</si>
  <si>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</si>
  <si>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</si>
  <si>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</si>
  <si>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</si>
  <si>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</si>
  <si>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</si>
  <si>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</si>
  <si>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</si>
  <si>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</si>
  <si>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</si>
  <si>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</si>
  <si>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</si>
  <si>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</si>
  <si>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</si>
  <si>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</si>
  <si>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</si>
  <si>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</si>
  <si>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</si>
  <si>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</si>
  <si>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</si>
  <si>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</si>
  <si>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</si>
  <si>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</si>
  <si>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</si>
  <si>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</si>
  <si>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</si>
  <si>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</si>
  <si>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</si>
  <si>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</si>
  <si>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</si>
  <si>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</si>
  <si>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</si>
  <si>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</si>
  <si>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</si>
  <si>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</si>
  <si>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</si>
  <si>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</si>
  <si>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</si>
  <si>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</si>
  <si>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</si>
  <si>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</si>
  <si>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</si>
  <si>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</si>
  <si>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</si>
  <si>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</si>
  <si>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</si>
  <si>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</si>
  <si>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</si>
  <si>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</si>
  <si>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</si>
  <si>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</si>
  <si>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</si>
  <si>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</si>
  <si>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</si>
  <si>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</si>
  <si>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</si>
  <si>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</si>
  <si>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</si>
  <si>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</si>
  <si>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</si>
  <si>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</si>
  <si>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</si>
  <si>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</si>
  <si>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</si>
  <si>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</si>
  <si>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</si>
  <si>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</si>
  <si>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</si>
  <si>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</si>
  <si>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</si>
  <si>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</si>
  <si>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</si>
  <si>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</si>
  <si>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</si>
  <si>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</si>
  <si>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</si>
  <si>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</si>
  <si>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</si>
  <si>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</si>
  <si>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</si>
  <si>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</si>
  <si>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</si>
  <si>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</si>
  <si>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</si>
  <si>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</si>
  <si>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</si>
  <si>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</si>
  <si>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</si>
  <si>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</si>
  <si>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</si>
  <si>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</si>
  <si>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</si>
  <si>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</si>
  <si>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</si>
  <si>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</si>
  <si>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</si>
  <si>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</si>
  <si>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</si>
  <si>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</si>
  <si>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</si>
  <si>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</si>
  <si>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</si>
  <si>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</si>
  <si>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</si>
  <si>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</si>
  <si>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</si>
  <si>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</si>
  <si>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</si>
  <si>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</si>
  <si>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</si>
  <si>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</si>
  <si>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</si>
  <si>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</si>
  <si>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</si>
  <si>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</si>
  <si>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</si>
  <si>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</si>
  <si>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</si>
  <si>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</si>
  <si>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</si>
  <si>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</si>
  <si>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</si>
  <si>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</si>
  <si>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</si>
  <si>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</si>
  <si>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</si>
  <si>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</si>
  <si>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</si>
  <si>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</si>
  <si>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</si>
  <si>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</si>
  <si>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</si>
  <si>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</si>
  <si>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</si>
  <si>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</si>
  <si>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</si>
  <si>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</si>
  <si>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</si>
  <si>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</si>
  <si>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</si>
  <si>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</si>
  <si>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</si>
  <si>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</si>
  <si>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</si>
  <si>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</si>
  <si>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</si>
  <si>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</si>
  <si>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</si>
  <si>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</si>
  <si>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</si>
  <si>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</si>
  <si>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</si>
  <si>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</si>
  <si>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</si>
  <si>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</si>
  <si>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</si>
  <si>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</si>
  <si>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</si>
  <si>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</si>
  <si>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</si>
  <si>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</si>
  <si>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</si>
  <si>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</si>
  <si>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</si>
  <si>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</si>
  <si>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</si>
  <si>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</si>
  <si>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</si>
  <si>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</si>
  <si>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</si>
  <si>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</si>
  <si>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</si>
  <si>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</si>
  <si>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</si>
  <si>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</si>
  <si>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</si>
  <si>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</si>
  <si>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</si>
  <si>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</si>
  <si>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</si>
  <si>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</si>
  <si>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</si>
  <si>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</si>
  <si>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</si>
  <si>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</si>
  <si>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</si>
  <si>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</si>
  <si>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</si>
  <si>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</si>
  <si>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</si>
  <si>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</si>
  <si>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</si>
  <si>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</si>
  <si>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</si>
  <si>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</si>
  <si>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</si>
  <si>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</si>
  <si>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</si>
  <si>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</si>
  <si>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</si>
  <si>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</si>
  <si>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</si>
  <si>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</si>
  <si>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</si>
  <si>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</si>
  <si>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</si>
  <si>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</si>
  <si>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</si>
  <si>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</si>
  <si>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</si>
  <si>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</si>
  <si>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</si>
  <si>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</si>
  <si>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</si>
  <si>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</si>
  <si>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</si>
  <si>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</si>
  <si>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</si>
  <si>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</si>
  <si>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</si>
  <si>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</si>
  <si>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</si>
  <si>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</si>
  <si>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</si>
  <si>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</si>
  <si>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</si>
  <si>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</si>
  <si>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</si>
  <si>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</si>
  <si>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</si>
  <si>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</si>
  <si>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</si>
  <si>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</si>
  <si>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</si>
  <si>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</si>
  <si>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</si>
  <si>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</si>
  <si>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</si>
  <si>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</si>
  <si>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</si>
  <si>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</si>
  <si>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</si>
  <si>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</si>
  <si>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</si>
  <si>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</si>
  <si>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</si>
  <si>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</si>
  <si>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</si>
  <si>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</si>
  <si>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</si>
  <si>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</si>
  <si>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</si>
  <si>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</si>
  <si>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</si>
  <si>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</si>
  <si>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</si>
  <si>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</si>
  <si>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</si>
  <si>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</si>
  <si>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</si>
  <si>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</si>
  <si>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</si>
  <si>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</si>
  <si>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</si>
  <si>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</si>
  <si>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</si>
  <si>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</si>
  <si>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</si>
  <si>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</si>
  <si>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</si>
  <si>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</si>
  <si>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</si>
  <si>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</si>
  <si>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</si>
  <si>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</si>
  <si>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</si>
  <si>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</si>
  <si>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</si>
  <si>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</si>
  <si>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</si>
  <si>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</si>
  <si>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</si>
  <si>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</si>
  <si>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</si>
  <si>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</si>
  <si>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</si>
  <si>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</si>
  <si>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</si>
  <si>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</si>
  <si>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</si>
  <si>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</si>
  <si>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</si>
  <si>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</si>
  <si>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</si>
  <si>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</si>
  <si>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</si>
  <si>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</si>
  <si>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</si>
  <si>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</si>
  <si>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</si>
  <si>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</si>
  <si>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</si>
  <si>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</si>
  <si>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</si>
  <si>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</si>
  <si>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</si>
  <si>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</si>
  <si>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</si>
  <si>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</si>
  <si>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</si>
  <si>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</si>
  <si>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</si>
  <si>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</si>
  <si>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</si>
  <si>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</si>
  <si>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</si>
  <si>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</si>
  <si>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</si>
  <si>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</si>
  <si>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</si>
  <si>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</si>
  <si>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</si>
  <si>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</si>
  <si>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</si>
  <si>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</si>
  <si>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</si>
  <si>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</si>
  <si>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</si>
  <si>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</si>
  <si>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</si>
  <si>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</si>
  <si>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</si>
  <si>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</si>
  <si>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</si>
  <si>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</si>
  <si>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</si>
  <si>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</si>
  <si>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</si>
  <si>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</si>
  <si>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</si>
  <si>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</si>
  <si>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</si>
  <si>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</si>
  <si>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</si>
  <si>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</si>
  <si>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</si>
  <si>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</si>
  <si>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</si>
  <si>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</si>
  <si>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</si>
  <si>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</si>
  <si>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</si>
  <si>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</si>
  <si>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</si>
  <si>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</si>
  <si>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</si>
  <si>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</si>
  <si>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</si>
  <si>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</si>
  <si>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</si>
  <si>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</si>
  <si>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</si>
  <si>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</si>
  <si>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</si>
  <si>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</si>
  <si>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</si>
  <si>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</si>
  <si>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</si>
  <si>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</si>
  <si>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</si>
  <si>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</si>
  <si>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</si>
  <si>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</si>
  <si>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</si>
  <si>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</si>
  <si>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</si>
  <si>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</si>
  <si>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</si>
  <si>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</si>
  <si>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</si>
  <si>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</si>
  <si>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</si>
  <si>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</si>
  <si>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</si>
  <si>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</si>
  <si>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</si>
  <si>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</si>
  <si>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</si>
  <si>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</si>
  <si>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</si>
  <si>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</si>
  <si>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</si>
  <si>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</si>
  <si>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</si>
  <si>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</si>
  <si>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</si>
  <si>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</si>
  <si>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</si>
  <si>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</si>
  <si>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</si>
  <si>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</si>
  <si>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</si>
  <si>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</si>
  <si>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</si>
  <si>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</si>
  <si>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</si>
  <si>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</si>
  <si>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</si>
  <si>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</si>
  <si>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</si>
  <si>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</si>
  <si>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</si>
  <si>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</si>
  <si>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</si>
  <si>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</si>
  <si>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</si>
  <si>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</si>
  <si>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</si>
  <si>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</si>
  <si>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</si>
  <si>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</si>
  <si>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</si>
  <si>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</si>
  <si>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</si>
  <si>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</si>
  <si>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</si>
  <si>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</si>
  <si>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</si>
  <si>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</si>
  <si>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</si>
  <si>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</si>
  <si>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</si>
  <si>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</si>
  <si>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</si>
  <si>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</si>
  <si>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</si>
  <si>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</si>
  <si>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</si>
  <si>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</si>
  <si>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</si>
  <si>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</si>
  <si>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</si>
  <si>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</si>
  <si>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</si>
  <si>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</si>
  <si>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</si>
  <si>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</si>
  <si>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</si>
  <si>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</si>
  <si>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</si>
  <si>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</si>
  <si>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</si>
  <si>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</si>
  <si>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</si>
  <si>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</si>
  <si>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</si>
  <si>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</si>
  <si>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</si>
  <si>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</si>
  <si>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</si>
  <si>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</si>
  <si>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</si>
  <si>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</si>
  <si>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</si>
  <si>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</si>
  <si>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</si>
  <si>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</si>
  <si>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</si>
  <si>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</si>
  <si>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</si>
  <si>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</si>
  <si>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</si>
  <si>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</si>
  <si>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</si>
  <si>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</si>
  <si>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</si>
  <si>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</si>
  <si>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</si>
  <si>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</si>
  <si>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</si>
  <si>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</si>
  <si>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</si>
  <si>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</si>
  <si>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</si>
  <si>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</si>
  <si>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</si>
  <si>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</si>
  <si>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</si>
  <si>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</si>
  <si>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</si>
  <si>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</si>
  <si>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</si>
  <si>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</si>
  <si>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</si>
  <si>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</si>
  <si>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</si>
  <si>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</si>
  <si>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</si>
  <si>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</si>
  <si>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</si>
  <si>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</si>
  <si>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</si>
  <si>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</si>
  <si>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</si>
  <si>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</si>
  <si>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</si>
  <si>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</si>
  <si>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</si>
  <si>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</si>
  <si>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</si>
  <si>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</si>
  <si>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</si>
  <si>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</si>
  <si>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</si>
  <si>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</si>
  <si>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</si>
  <si>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</si>
  <si>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</si>
  <si>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</si>
  <si>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</si>
  <si>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</si>
  <si>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</si>
  <si>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</si>
  <si>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</si>
  <si>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</si>
  <si>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</si>
  <si>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</si>
  <si>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</si>
  <si>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</si>
  <si>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</si>
  <si>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</si>
  <si>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</si>
  <si>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</si>
  <si>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</si>
  <si>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</si>
  <si>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</si>
  <si>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</si>
  <si>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</si>
  <si>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</si>
  <si>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</si>
  <si>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</si>
  <si>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</si>
  <si>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</si>
  <si>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</si>
  <si>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</si>
  <si>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</si>
  <si>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</si>
  <si>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</si>
  <si>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</si>
  <si>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</si>
  <si>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</si>
  <si>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</si>
  <si>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</si>
  <si>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</si>
  <si>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</si>
  <si>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</si>
  <si>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</si>
  <si>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</si>
  <si>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</si>
  <si>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</si>
  <si>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</si>
  <si>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</si>
  <si>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</si>
  <si>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</si>
  <si>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</si>
  <si>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</si>
  <si>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</si>
  <si>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</si>
  <si>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</si>
  <si>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</si>
  <si>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</si>
  <si>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</si>
  <si>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</si>
  <si>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</si>
  <si>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</si>
  <si>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</si>
  <si>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</si>
  <si>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</si>
  <si>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</si>
  <si>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</si>
  <si>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</si>
  <si>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</si>
  <si>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</si>
  <si>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</si>
  <si>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</si>
  <si>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</si>
  <si>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</si>
  <si>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</si>
  <si>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</si>
  <si>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</si>
  <si>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</si>
  <si>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</si>
  <si>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</si>
  <si>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</si>
  <si>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</si>
  <si>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</si>
  <si>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</si>
  <si>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</si>
  <si>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</si>
  <si>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</si>
  <si>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</si>
  <si>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</si>
  <si>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</si>
  <si>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</si>
  <si>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</si>
  <si>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</si>
  <si>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</si>
  <si>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</si>
  <si>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</si>
  <si>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</si>
  <si>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</si>
  <si>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</si>
  <si>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</si>
  <si>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</si>
  <si>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</si>
  <si>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</si>
  <si>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</si>
  <si>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</si>
  <si>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</si>
  <si>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</si>
  <si>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</si>
  <si>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</si>
  <si>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</si>
  <si>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</si>
  <si>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</si>
  <si>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</si>
  <si>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</si>
  <si>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</si>
  <si>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</si>
  <si>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</si>
  <si>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</si>
  <si>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</si>
  <si>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</si>
  <si>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</si>
  <si>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</si>
  <si>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</si>
  <si>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</si>
  <si>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</si>
  <si>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</si>
  <si>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</si>
  <si>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</si>
  <si>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</si>
  <si>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</si>
  <si>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</si>
  <si>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</si>
  <si>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</si>
  <si>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</si>
  <si>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</si>
  <si>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</si>
  <si>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</si>
  <si>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</si>
  <si>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</si>
  <si>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</si>
  <si>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</si>
  <si>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</si>
  <si>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</si>
  <si>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</si>
  <si>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</si>
  <si>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</si>
  <si>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</si>
  <si>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</si>
  <si>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</si>
  <si>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</si>
  <si>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</si>
  <si>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</si>
  <si>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</si>
  <si>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</si>
  <si>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</si>
  <si>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</si>
  <si>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</si>
  <si>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</si>
  <si>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</si>
  <si>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</si>
  <si>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</si>
  <si>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</si>
  <si>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</si>
  <si>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</si>
  <si>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</si>
  <si>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</si>
  <si>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</si>
  <si>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</si>
  <si>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</si>
  <si>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</si>
  <si>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</si>
  <si>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</si>
  <si>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</si>
  <si>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</si>
  <si>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</si>
  <si>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</si>
  <si>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</si>
  <si>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</si>
  <si>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</si>
  <si>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</si>
  <si>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</si>
  <si>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</si>
  <si>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</si>
  <si>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</si>
  <si>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</si>
  <si>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</si>
  <si>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</si>
  <si>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</si>
  <si>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</si>
  <si>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</si>
  <si>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</si>
  <si>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</si>
  <si>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</si>
  <si>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</si>
  <si>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</si>
  <si>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</si>
  <si>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</si>
  <si>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</si>
  <si>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</si>
  <si>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</si>
  <si>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</si>
  <si>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</si>
  <si>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</si>
  <si>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</si>
  <si>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</si>
  <si>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</si>
  <si>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</si>
  <si>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</si>
  <si>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</si>
  <si>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</si>
  <si>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</si>
  <si>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</si>
  <si>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</si>
  <si>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</si>
  <si>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</si>
  <si>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</si>
  <si>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</si>
  <si>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</si>
  <si>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</si>
  <si>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</si>
  <si>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</si>
  <si>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</si>
  <si>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</si>
  <si>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</si>
  <si>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</si>
  <si>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</si>
  <si>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</si>
  <si>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</si>
  <si>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</si>
  <si>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</si>
  <si>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</si>
  <si>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</si>
  <si>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</si>
  <si>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</si>
  <si>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</si>
  <si>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</si>
  <si>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</si>
  <si>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</si>
  <si>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</si>
  <si>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</si>
  <si>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</si>
  <si>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</si>
  <si>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</si>
  <si>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</si>
  <si>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</si>
  <si>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</si>
  <si>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</si>
  <si>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</si>
  <si>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</si>
  <si>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</si>
  <si>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</si>
  <si>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</si>
  <si>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</si>
  <si>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</si>
  <si>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</si>
  <si>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</si>
  <si>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</si>
  <si>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</si>
  <si>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</si>
  <si>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</si>
  <si>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</si>
  <si>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</si>
  <si>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</si>
  <si>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</si>
  <si>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</si>
  <si>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</si>
  <si>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</si>
  <si>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</si>
  <si>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</si>
  <si>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</si>
  <si>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</si>
  <si>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</si>
  <si>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</si>
  <si>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</si>
  <si>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</si>
  <si>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</si>
  <si>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</si>
  <si>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</si>
  <si>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</si>
  <si>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</si>
  <si>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</si>
  <si>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</si>
  <si>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</si>
  <si>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</si>
  <si>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</si>
  <si>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</si>
  <si>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</si>
  <si>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</si>
  <si>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</si>
  <si>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</si>
  <si>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</si>
  <si>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</si>
  <si>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</si>
  <si>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</si>
  <si>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</si>
  <si>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</si>
  <si>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</si>
  <si>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</si>
  <si>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</si>
  <si>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</si>
  <si>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</si>
  <si>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</si>
  <si>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</si>
  <si>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</si>
  <si>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</si>
  <si>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</si>
  <si>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</si>
  <si>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</si>
  <si>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</si>
  <si>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</si>
  <si>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</si>
  <si>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</si>
  <si>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</si>
  <si>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</si>
  <si>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</si>
  <si>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</si>
  <si>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</si>
  <si>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</si>
  <si>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</si>
  <si>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</si>
  <si>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</si>
  <si>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</si>
  <si>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</si>
  <si>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</si>
  <si>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</si>
  <si>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</si>
  <si>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</si>
  <si>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</si>
  <si>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</si>
  <si>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</si>
  <si>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</si>
  <si>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</si>
  <si>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</si>
  <si>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</si>
  <si>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</si>
  <si>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</si>
  <si>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</si>
  <si>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</si>
  <si>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</si>
  <si>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</si>
  <si>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</si>
  <si>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</si>
  <si>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</si>
  <si>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</si>
  <si>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</si>
  <si>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</si>
  <si>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</si>
  <si>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</si>
  <si>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</si>
  <si>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</si>
  <si>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</si>
  <si>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</si>
  <si>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</si>
  <si>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</si>
  <si>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</si>
  <si>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</si>
  <si>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</si>
  <si>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</si>
  <si>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</si>
  <si>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</si>
  <si>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</si>
  <si>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</si>
  <si>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</si>
  <si>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</si>
  <si>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</si>
  <si>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</si>
  <si>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</si>
  <si>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</si>
  <si>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</si>
  <si>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</si>
  <si>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</si>
  <si>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</si>
  <si>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</si>
  <si>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</si>
  <si>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</si>
  <si>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</si>
  <si>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</si>
  <si>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</si>
  <si>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</si>
  <si>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</si>
  <si>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</si>
  <si>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</si>
  <si>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</si>
  <si>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</si>
  <si>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</si>
  <si>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</si>
  <si>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</si>
  <si>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</si>
  <si>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</si>
  <si>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</si>
  <si>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</si>
  <si>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</si>
  <si>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</si>
  <si>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</si>
  <si>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</si>
  <si>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</si>
  <si>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</si>
  <si>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</si>
  <si>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</si>
  <si>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</si>
  <si>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</si>
  <si>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</si>
  <si>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</si>
  <si>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</si>
  <si>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</si>
  <si>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</si>
  <si>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</si>
  <si>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</si>
  <si>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</si>
  <si>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</si>
  <si>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</si>
  <si>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</si>
  <si>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</si>
  <si>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</si>
  <si>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</si>
  <si>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</si>
  <si>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</si>
  <si>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</si>
  <si>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</si>
  <si>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</si>
  <si>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</si>
  <si>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</si>
  <si>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</si>
  <si>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</si>
  <si>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</si>
  <si>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</si>
  <si>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</si>
  <si>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</si>
  <si>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</si>
  <si>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</si>
  <si>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</si>
  <si>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</si>
  <si>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</si>
  <si>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</si>
  <si>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</si>
  <si>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</si>
  <si>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</si>
  <si>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</si>
  <si>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</si>
  <si>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</si>
  <si>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</si>
  <si>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</si>
  <si>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</si>
  <si>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</si>
  <si>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</si>
  <si>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</si>
  <si>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</si>
  <si>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</si>
  <si>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</si>
  <si>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</si>
  <si>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</si>
  <si>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</si>
  <si>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</si>
  <si>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</si>
  <si>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</si>
  <si>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</si>
  <si>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</si>
  <si>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</si>
  <si>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</si>
  <si>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</si>
  <si>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</si>
  <si>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</si>
  <si>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</si>
  <si>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</si>
  <si>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</si>
  <si>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</si>
  <si>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</si>
  <si>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</si>
  <si>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</si>
  <si>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</si>
  <si>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</si>
  <si>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</si>
  <si>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</si>
  <si>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</si>
  <si>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</si>
  <si>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</si>
  <si>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</si>
  <si>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</si>
  <si>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</si>
  <si>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</si>
  <si>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</si>
  <si>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</si>
  <si>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</si>
  <si>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</si>
  <si>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</si>
  <si>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</si>
  <si>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</si>
  <si>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</si>
  <si>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</si>
  <si>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</si>
  <si>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</si>
  <si>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</si>
  <si>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</si>
  <si>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</si>
  <si>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</si>
  <si>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</si>
  <si>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</si>
  <si>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</si>
  <si>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</si>
  <si>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</si>
  <si>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</si>
  <si>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</si>
  <si>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</si>
  <si>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</si>
  <si>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</si>
  <si>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</si>
  <si>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</si>
  <si>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</si>
  <si>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</si>
  <si>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</si>
  <si>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</si>
  <si>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</si>
  <si>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</si>
  <si>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</si>
  <si>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</si>
  <si>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</si>
  <si>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</si>
  <si>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</si>
  <si>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</si>
  <si>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</si>
  <si>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</si>
  <si>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</si>
  <si>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</si>
  <si>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</si>
  <si>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</si>
  <si>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</si>
  <si>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</si>
  <si>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</si>
  <si>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</si>
  <si>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</si>
  <si>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</si>
  <si>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</si>
  <si>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</si>
  <si>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</si>
  <si>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</si>
  <si>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</si>
  <si>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</si>
  <si>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</si>
  <si>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</si>
  <si>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</si>
  <si>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</si>
  <si>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</si>
  <si>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</si>
  <si>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</si>
  <si>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</si>
  <si>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</si>
  <si>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</si>
  <si>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</si>
  <si>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</si>
  <si>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</si>
  <si>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</si>
  <si>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</si>
  <si>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</si>
  <si>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</si>
  <si>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</si>
  <si>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</si>
  <si>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</si>
  <si>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</si>
  <si>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</si>
  <si>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</si>
  <si>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</si>
  <si>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</si>
  <si>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</si>
  <si>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</si>
  <si>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</si>
  <si>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</si>
  <si>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</si>
  <si>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</si>
  <si>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</si>
  <si>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</si>
  <si>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</si>
  <si>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</si>
  <si>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</si>
  <si>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</si>
  <si>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</si>
  <si>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</si>
  <si>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</si>
  <si>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</si>
  <si>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</si>
  <si>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</si>
  <si>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</si>
  <si>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</si>
  <si>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</si>
  <si>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</si>
  <si>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</si>
  <si>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</si>
  <si>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</si>
  <si>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</si>
  <si>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</si>
  <si>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</si>
  <si>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</si>
  <si>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</si>
  <si>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</si>
  <si>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</si>
  <si>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</si>
  <si>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</si>
  <si>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</si>
  <si>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</si>
  <si>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</si>
  <si>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</si>
  <si>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</si>
  <si>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</si>
  <si>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</si>
  <si>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</si>
  <si>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</si>
  <si>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</si>
  <si>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</si>
  <si>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</si>
  <si>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</si>
  <si>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</si>
  <si>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</si>
  <si>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</si>
  <si>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</si>
  <si>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</si>
  <si>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</si>
  <si>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</si>
  <si>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</si>
  <si>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</si>
  <si>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</si>
  <si>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</si>
  <si>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</si>
  <si>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</si>
  <si>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</si>
  <si>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</si>
  <si>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</si>
  <si>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</si>
  <si>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</si>
  <si>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</si>
  <si>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</si>
  <si>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</si>
  <si>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</si>
  <si>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</si>
  <si>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</si>
  <si>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</si>
  <si>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</si>
  <si>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</si>
  <si>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</si>
  <si>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</si>
  <si>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</si>
  <si>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</si>
  <si>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</si>
  <si>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</si>
  <si>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</si>
  <si>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</si>
  <si>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</si>
  <si>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</si>
  <si>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</si>
  <si>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</si>
  <si>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</si>
  <si>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</si>
  <si>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</si>
  <si>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</si>
  <si>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</si>
  <si>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</si>
  <si>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</si>
  <si>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</si>
  <si>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</si>
  <si>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</si>
  <si>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</si>
  <si>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</si>
  <si>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</si>
  <si>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</si>
  <si>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</si>
  <si>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</si>
  <si>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</si>
  <si>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</si>
  <si>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</si>
  <si>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</si>
  <si>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</si>
  <si>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</si>
  <si>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</si>
  <si>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</si>
  <si>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</si>
  <si>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</si>
  <si>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</si>
  <si>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</si>
  <si>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</si>
  <si>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</si>
  <si>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</si>
  <si>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</si>
  <si>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</si>
  <si>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</si>
  <si>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</si>
  <si>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</si>
  <si>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</si>
  <si>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</si>
  <si>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</si>
  <si>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</si>
  <si>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</si>
  <si>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</si>
  <si>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</si>
  <si>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</si>
  <si>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</si>
  <si>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</si>
  <si>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</si>
  <si>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</si>
  <si>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</si>
  <si>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</si>
  <si>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</si>
  <si>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</si>
  <si>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</si>
  <si>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</si>
  <si>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</si>
  <si>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</si>
  <si>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</si>
  <si>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</si>
  <si>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</si>
  <si>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</si>
  <si>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</si>
  <si>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</si>
  <si>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</si>
  <si>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</si>
  <si>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</si>
  <si>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</si>
  <si>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</si>
  <si>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</si>
  <si>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</si>
  <si>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</si>
  <si>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</si>
  <si>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</si>
  <si>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</si>
  <si>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</si>
  <si>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</si>
  <si>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</si>
  <si>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</si>
  <si>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</si>
  <si>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</si>
  <si>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</si>
  <si>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</si>
  <si>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</si>
  <si>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</si>
  <si>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</si>
  <si>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</si>
  <si>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</si>
  <si>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</si>
  <si>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</si>
  <si>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</si>
  <si>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</si>
  <si>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</si>
  <si>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</si>
  <si>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</si>
  <si>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</si>
  <si>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</si>
  <si>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</si>
  <si>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</si>
  <si>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</si>
  <si>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</si>
  <si>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</si>
  <si>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</si>
  <si>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</si>
  <si>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</si>
  <si>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</si>
  <si>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</si>
  <si>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</si>
  <si>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</si>
  <si>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</si>
  <si>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</si>
  <si>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</si>
  <si>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</si>
  <si>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</si>
  <si>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</si>
  <si>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</si>
  <si>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</si>
  <si>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</si>
  <si>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</si>
  <si>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</si>
  <si>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</si>
  <si>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</si>
  <si>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</si>
  <si>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</si>
  <si>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</si>
  <si>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</si>
  <si>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</si>
  <si>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</si>
  <si>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</si>
  <si>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</si>
  <si>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</si>
  <si>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</si>
  <si>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</si>
  <si>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</si>
  <si>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</si>
  <si>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</si>
  <si>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</si>
  <si>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</si>
  <si>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</si>
  <si>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</si>
  <si>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</si>
  <si>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</si>
  <si>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</si>
  <si>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</si>
  <si>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</si>
  <si>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</si>
  <si>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</si>
  <si>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</si>
  <si>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</si>
  <si>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</si>
  <si>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</si>
  <si>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</si>
  <si>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</si>
  <si>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</si>
  <si>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</si>
  <si>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</si>
  <si>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</si>
  <si>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</si>
  <si>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</si>
  <si>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</si>
  <si>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</si>
  <si>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</si>
  <si>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</si>
  <si>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</si>
  <si>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</si>
  <si>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</si>
  <si>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</si>
  <si>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</si>
  <si>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</si>
  <si>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</si>
  <si>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</si>
  <si>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</si>
  <si>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</si>
  <si>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</si>
  <si>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</si>
  <si>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</si>
  <si>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</si>
  <si>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</si>
  <si>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</si>
  <si>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</si>
  <si>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</si>
  <si>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</si>
  <si>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</si>
  <si>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</si>
  <si>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</si>
  <si>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</si>
  <si>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</si>
  <si>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</si>
  <si>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</si>
  <si>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</si>
  <si>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</si>
  <si>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</si>
  <si>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</si>
  <si>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</si>
  <si>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</si>
  <si>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</si>
  <si>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</si>
  <si>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</si>
  <si>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</si>
  <si>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</si>
  <si>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</si>
  <si>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</si>
  <si>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</si>
  <si>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</si>
  <si>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</si>
  <si>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</si>
  <si>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</si>
  <si>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</si>
  <si>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</si>
  <si>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</si>
  <si>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</si>
  <si>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</si>
  <si>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</si>
  <si>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</si>
  <si>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</si>
  <si>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</si>
  <si>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</si>
  <si>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</si>
  <si>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</si>
  <si>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</si>
  <si>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</si>
  <si>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</si>
  <si>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</si>
  <si>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</si>
  <si>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</si>
  <si>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</si>
  <si>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</si>
  <si>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</si>
  <si>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</si>
  <si>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</si>
  <si>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</si>
  <si>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</si>
  <si>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</si>
  <si>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</si>
  <si>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</si>
  <si>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</si>
  <si>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</si>
  <si>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</si>
  <si>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</si>
  <si>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</si>
  <si>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</si>
  <si>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</si>
  <si>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</si>
  <si>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</si>
  <si>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</si>
  <si>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</si>
  <si>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</si>
  <si>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</si>
  <si>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</si>
  <si>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</si>
  <si>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</si>
  <si>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</si>
  <si>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</si>
  <si>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</si>
  <si>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</si>
  <si>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</si>
  <si>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</si>
  <si>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</si>
  <si>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</si>
  <si>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</si>
  <si>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</si>
  <si>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</si>
  <si>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</si>
  <si>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</si>
  <si>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</si>
  <si>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</si>
  <si>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</si>
  <si>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</si>
  <si>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</si>
  <si>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</si>
  <si>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</si>
  <si>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</si>
  <si>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</si>
  <si>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</si>
  <si>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</si>
  <si>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</si>
  <si>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</si>
  <si>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</si>
  <si>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</si>
  <si>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</si>
  <si>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</si>
  <si>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</si>
  <si>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</si>
  <si>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</si>
  <si>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</si>
  <si>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</si>
  <si>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</si>
  <si>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</si>
  <si>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</si>
  <si>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</si>
  <si>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</si>
  <si>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</si>
  <si>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</si>
  <si>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</si>
  <si>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</si>
  <si>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</si>
  <si>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</si>
  <si>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</si>
  <si>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</si>
  <si>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</si>
  <si>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</si>
  <si>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</si>
  <si>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</si>
  <si>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</si>
  <si>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</si>
  <si>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</si>
  <si>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</si>
  <si>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</si>
  <si>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</si>
  <si>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</si>
  <si>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</si>
  <si>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</si>
  <si>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</si>
  <si>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</si>
  <si>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</si>
  <si>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</si>
  <si>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</si>
  <si>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</si>
  <si>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</si>
  <si>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</si>
  <si>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</si>
  <si>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</si>
  <si>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</si>
  <si>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</si>
  <si>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</si>
  <si>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</si>
  <si>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</si>
  <si>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</si>
  <si>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</si>
  <si>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</si>
  <si>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</si>
  <si>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</si>
  <si>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</si>
  <si>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</si>
  <si>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</si>
  <si>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</si>
  <si>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</si>
  <si>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</si>
  <si>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</si>
  <si>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</si>
  <si>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</si>
  <si>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</si>
  <si>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</si>
  <si>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</si>
  <si>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</si>
  <si>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</si>
  <si>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</si>
  <si>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</si>
  <si>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</si>
  <si>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</si>
  <si>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</si>
  <si>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</si>
  <si>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</si>
  <si>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</si>
  <si>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</si>
  <si>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</si>
  <si>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</si>
  <si>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</si>
  <si>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</si>
  <si>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</si>
  <si>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</si>
  <si>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</si>
  <si>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</si>
  <si>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</si>
  <si>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</si>
  <si>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</si>
  <si>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</si>
  <si>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</si>
  <si>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</si>
  <si>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</si>
  <si>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</si>
  <si>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</si>
  <si>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</si>
  <si>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</si>
  <si>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</si>
  <si>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</si>
  <si>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</si>
  <si>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</si>
  <si>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</si>
  <si>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</si>
  <si>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</si>
  <si>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</si>
  <si>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</si>
  <si>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</si>
  <si>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</si>
  <si>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</si>
  <si>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</si>
  <si>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</si>
  <si>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</si>
  <si>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</si>
  <si>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</si>
  <si>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</si>
  <si>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</si>
  <si>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</si>
  <si>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</si>
  <si>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</si>
  <si>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</si>
  <si>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</si>
  <si>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</si>
  <si>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</si>
  <si>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</si>
  <si>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</si>
  <si>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</si>
  <si>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</si>
  <si>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</si>
  <si>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</si>
  <si>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</si>
  <si>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</si>
  <si>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</si>
  <si>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</si>
  <si>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</si>
  <si>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</si>
  <si>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</si>
  <si>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</si>
  <si>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</si>
  <si>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</si>
  <si>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</si>
  <si>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</si>
  <si>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</si>
  <si>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</si>
  <si>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</si>
  <si>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</si>
  <si>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</si>
  <si>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</si>
  <si>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</si>
  <si>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</si>
  <si>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</si>
  <si>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</si>
  <si>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</si>
  <si>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</si>
  <si>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</si>
  <si>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</si>
  <si>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</si>
  <si>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</si>
  <si>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</si>
  <si>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</si>
  <si>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</si>
  <si>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</si>
  <si>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</si>
  <si>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</si>
  <si>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</si>
  <si>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</si>
  <si>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</si>
  <si>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</si>
  <si>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</si>
  <si>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</si>
  <si>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</si>
  <si>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</si>
  <si>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</si>
  <si>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</si>
  <si>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</si>
  <si>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</si>
  <si>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</si>
  <si>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</si>
  <si>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</si>
  <si>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</si>
  <si>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</si>
  <si>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</si>
  <si>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</si>
  <si>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</si>
  <si>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</si>
  <si>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</si>
  <si>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</si>
  <si>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</si>
  <si>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</si>
  <si>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</si>
  <si>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</si>
  <si>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</si>
  <si>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</si>
  <si>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</si>
  <si>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</si>
  <si>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</si>
  <si>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</si>
  <si>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</si>
  <si>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</si>
  <si>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</si>
  <si>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</si>
  <si>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</si>
  <si>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</si>
  <si>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</si>
  <si>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</si>
  <si>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</si>
  <si>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</si>
  <si>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</si>
  <si>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</si>
  <si>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</si>
  <si>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</si>
  <si>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</si>
  <si>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</si>
  <si>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</si>
  <si>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</si>
  <si>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</si>
  <si>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</si>
  <si>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</si>
  <si>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</si>
  <si>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</si>
  <si>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</si>
  <si>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</si>
  <si>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</si>
  <si>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</si>
  <si>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</si>
  <si>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</si>
  <si>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</si>
  <si>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</si>
  <si>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</si>
  <si>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</si>
  <si>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</si>
  <si>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</si>
  <si>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</si>
  <si>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</si>
  <si>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</si>
  <si>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</si>
  <si>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</si>
  <si>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</si>
  <si>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</si>
  <si>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</si>
  <si>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</si>
  <si>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</si>
  <si>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</si>
  <si>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</si>
  <si>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</si>
  <si>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</si>
  <si>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</si>
  <si>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</si>
  <si>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</si>
  <si>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</si>
  <si>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</si>
  <si>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</si>
  <si>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</si>
  <si>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</si>
  <si>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</si>
  <si>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</si>
  <si>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</si>
  <si>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</si>
  <si>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</si>
  <si>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</si>
  <si>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</si>
  <si>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</si>
  <si>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</si>
  <si>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</si>
  <si>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</si>
  <si>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</si>
  <si>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</si>
  <si>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</si>
  <si>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</si>
  <si>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</si>
  <si>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</si>
  <si>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</si>
  <si>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</si>
  <si>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</si>
  <si>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</si>
  <si>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</si>
  <si>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</si>
  <si>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</si>
  <si>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</si>
  <si>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</si>
  <si>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</si>
  <si>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</si>
  <si>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</si>
  <si>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</si>
  <si>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</si>
  <si>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</si>
  <si>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</si>
  <si>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</si>
  <si>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</si>
  <si>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</si>
  <si>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</si>
  <si>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</si>
  <si>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</si>
  <si>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</si>
  <si>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</si>
  <si>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</si>
  <si>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</si>
  <si>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</si>
  <si>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</si>
  <si>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</si>
  <si>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</si>
  <si>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</si>
  <si>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</si>
  <si>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</si>
  <si>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</si>
  <si>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</si>
  <si>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</si>
  <si>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</si>
  <si>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</si>
  <si>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</si>
  <si>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</si>
  <si>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</si>
  <si>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</si>
  <si>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</si>
  <si>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</si>
  <si>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</si>
  <si>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</si>
  <si>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</si>
  <si>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</si>
  <si>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</si>
  <si>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</si>
  <si>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</si>
  <si>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</si>
  <si>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</si>
  <si>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</si>
  <si>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</si>
  <si>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</si>
  <si>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</si>
  <si>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</si>
  <si>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</si>
  <si>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</si>
  <si>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</si>
  <si>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</si>
  <si>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</si>
  <si>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</si>
  <si>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</si>
  <si>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</si>
  <si>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</si>
  <si>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</si>
  <si>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</si>
  <si>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</si>
  <si>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</si>
  <si>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</si>
  <si>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</si>
  <si>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</si>
  <si>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</si>
  <si>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</si>
  <si>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</si>
  <si>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</si>
  <si>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</si>
  <si>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</si>
  <si>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</si>
  <si>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</si>
  <si>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</si>
  <si>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</si>
  <si>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</si>
  <si>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</si>
  <si>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</si>
  <si>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</si>
  <si>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</si>
  <si>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</si>
  <si>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</si>
  <si>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</si>
  <si>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</si>
  <si>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</si>
  <si>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</si>
  <si>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</si>
  <si>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</si>
  <si>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</si>
  <si>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</si>
  <si>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</si>
  <si>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</si>
  <si>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</si>
  <si>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</si>
  <si>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</si>
  <si>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</si>
  <si>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</si>
  <si>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</si>
  <si>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</si>
  <si>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</si>
  <si>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</si>
  <si>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</si>
  <si>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</si>
  <si>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</si>
  <si>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</si>
  <si>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</si>
  <si>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</si>
  <si>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</si>
  <si>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</si>
  <si>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</si>
  <si>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</si>
  <si>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</si>
  <si>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</si>
  <si>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</si>
  <si>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</si>
  <si>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</si>
  <si>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</si>
  <si>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</si>
  <si>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</si>
  <si>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</si>
  <si>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</si>
  <si>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</si>
  <si>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</si>
  <si>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</si>
  <si>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</si>
  <si>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</si>
  <si>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</si>
  <si>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</si>
  <si>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</si>
  <si>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</si>
  <si>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</si>
  <si>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</si>
  <si>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</si>
  <si>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</si>
  <si>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</si>
  <si>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</si>
  <si>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</si>
  <si>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</si>
  <si>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</si>
  <si>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</si>
  <si>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</si>
  <si>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</si>
  <si>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</si>
  <si>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</si>
  <si>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</si>
  <si>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</si>
  <si>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</si>
  <si>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</si>
  <si>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</si>
  <si>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</si>
  <si>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</si>
  <si>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</si>
  <si>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</si>
  <si>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</si>
  <si>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</si>
  <si>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</si>
  <si>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</si>
  <si>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</si>
  <si>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</si>
  <si>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</si>
  <si>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</si>
  <si>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</si>
  <si>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</si>
  <si>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</si>
  <si>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</si>
  <si>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</si>
  <si>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</si>
  <si>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</si>
  <si>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</si>
  <si>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</si>
  <si>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</si>
  <si>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</si>
  <si>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</si>
  <si>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</si>
  <si>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</si>
  <si>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</si>
  <si>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</si>
  <si>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</si>
  <si>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</si>
  <si>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</si>
  <si>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</si>
  <si>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</si>
  <si>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</si>
  <si>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</si>
  <si>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</si>
  <si>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</si>
  <si>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</si>
  <si>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</si>
  <si>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</si>
  <si>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</si>
  <si>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</si>
  <si>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</si>
  <si>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</si>
  <si>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</si>
  <si>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</si>
  <si>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</si>
  <si>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</si>
  <si>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</si>
  <si>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</si>
  <si>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</si>
  <si>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</si>
  <si>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</si>
  <si>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</si>
  <si>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</si>
  <si>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</si>
  <si>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</si>
  <si>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</si>
  <si>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</si>
  <si>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</si>
  <si>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</si>
  <si>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</si>
  <si>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</si>
  <si>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</si>
  <si>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</si>
  <si>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</si>
  <si>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</si>
  <si>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</si>
  <si>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</si>
  <si>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</si>
  <si>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</si>
  <si>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</si>
  <si>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</si>
  <si>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</si>
  <si>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</si>
  <si>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</si>
  <si>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</si>
  <si>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</si>
  <si>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</si>
  <si>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</si>
  <si>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</si>
  <si>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</si>
  <si>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</si>
  <si>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</si>
  <si>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</si>
  <si>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</si>
  <si>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</si>
  <si>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</si>
  <si>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</si>
  <si>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</si>
  <si>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</si>
  <si>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</si>
  <si>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</si>
  <si>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</si>
  <si>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</si>
  <si>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</si>
  <si>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</si>
  <si>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</si>
  <si>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</si>
  <si>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</si>
  <si>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</si>
  <si>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</si>
  <si>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</si>
  <si>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</si>
  <si>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</si>
  <si>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</si>
  <si>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</si>
  <si>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</si>
  <si>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</si>
  <si>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</si>
  <si>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</si>
  <si>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</si>
  <si>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</si>
  <si>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</si>
  <si>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</si>
  <si>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</si>
  <si>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</si>
  <si>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</si>
  <si>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</si>
  <si>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</si>
  <si>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</si>
  <si>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</si>
  <si>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</si>
  <si>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</si>
  <si>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</si>
  <si>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</si>
  <si>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</si>
  <si>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</si>
  <si>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</si>
  <si>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</si>
  <si>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</si>
  <si>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</si>
  <si>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</si>
  <si>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</si>
  <si>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</si>
  <si>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</si>
  <si>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</si>
  <si>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</si>
  <si>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</si>
  <si>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</si>
  <si>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</si>
  <si>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</si>
  <si>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</si>
  <si>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</si>
  <si>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</si>
  <si>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</si>
  <si>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</si>
  <si>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</si>
  <si>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</si>
  <si>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</si>
  <si>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</si>
  <si>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</si>
  <si>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</si>
  <si>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</si>
  <si>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</si>
  <si>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</si>
  <si>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</si>
  <si>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</si>
  <si>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</si>
  <si>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</si>
  <si>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</si>
  <si>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</si>
  <si>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</si>
  <si>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</si>
  <si>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</si>
  <si>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</si>
  <si>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</si>
  <si>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</si>
  <si>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</si>
  <si>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</si>
  <si>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</si>
  <si>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</si>
  <si>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</si>
  <si>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</si>
  <si>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</si>
  <si>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</si>
  <si>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</si>
  <si>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</si>
  <si>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</si>
  <si>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</si>
  <si>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</si>
  <si>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</si>
  <si>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</si>
  <si>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</si>
  <si>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</si>
  <si>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</si>
  <si>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</si>
  <si>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</si>
  <si>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</si>
  <si>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</si>
  <si>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</si>
  <si>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</si>
  <si>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</si>
  <si>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</si>
  <si>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</si>
  <si>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</si>
  <si>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</si>
  <si>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</si>
  <si>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</si>
  <si>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</si>
  <si>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</si>
  <si>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</si>
  <si>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</si>
  <si>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</si>
  <si>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</si>
  <si>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</si>
  <si>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</si>
  <si>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</si>
  <si>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</si>
  <si>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</si>
  <si>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</si>
  <si>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</si>
  <si>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</si>
  <si>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</si>
  <si>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</si>
  <si>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</si>
  <si>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</si>
  <si>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</si>
  <si>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</si>
  <si>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</si>
  <si>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</si>
  <si>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</si>
  <si>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</si>
  <si>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</si>
  <si>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</si>
  <si>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</si>
  <si>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</si>
  <si>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</si>
  <si>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</si>
  <si>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</si>
  <si>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</si>
  <si>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</si>
  <si>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</si>
  <si>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</si>
  <si>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</si>
  <si>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</si>
  <si>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</si>
  <si>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</si>
  <si>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</si>
  <si>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</si>
  <si>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</si>
  <si>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</si>
  <si>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</si>
  <si>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</si>
  <si>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</si>
  <si>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</si>
  <si>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</si>
  <si>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</si>
  <si>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</si>
  <si>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</si>
  <si>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</si>
  <si>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</si>
  <si>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</si>
  <si>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</si>
  <si>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</si>
  <si>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</si>
  <si>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</si>
  <si>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</si>
  <si>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</si>
  <si>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</si>
  <si>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</si>
  <si>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</si>
  <si>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</si>
  <si>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</si>
  <si>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</si>
  <si>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</si>
  <si>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</si>
  <si>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</si>
  <si>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</si>
  <si>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</si>
  <si>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</si>
  <si>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</si>
  <si>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</si>
  <si>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</si>
  <si>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</si>
  <si>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</si>
  <si>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</si>
  <si>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</si>
  <si>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</si>
  <si>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</si>
  <si>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</si>
  <si>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</si>
  <si>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</si>
  <si>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</si>
  <si>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</si>
  <si>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</si>
  <si>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</si>
  <si>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</si>
  <si>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</si>
  <si>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</si>
  <si>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</si>
  <si>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</si>
  <si>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</si>
  <si>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</si>
  <si>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</si>
  <si>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</si>
  <si>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</si>
  <si>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</si>
  <si>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</si>
  <si>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</si>
  <si>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</si>
  <si>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</si>
  <si>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</si>
  <si>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</si>
  <si>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</si>
  <si>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</si>
  <si>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</si>
  <si>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</si>
  <si>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</si>
  <si>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</si>
  <si>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</si>
  <si>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</si>
  <si>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</si>
  <si>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</si>
  <si>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</si>
  <si>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</si>
  <si>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</si>
  <si>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</si>
  <si>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</si>
  <si>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</si>
  <si>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</si>
  <si>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</si>
  <si>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</si>
  <si>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</si>
  <si>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</si>
  <si>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</si>
  <si>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</si>
  <si>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</si>
  <si>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</si>
  <si>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</si>
  <si>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</si>
  <si>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</si>
  <si>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</si>
  <si>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</si>
  <si>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</si>
  <si>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</si>
  <si>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</si>
  <si>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</si>
  <si>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</si>
  <si>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</si>
  <si>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</si>
  <si>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</si>
  <si>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</si>
  <si>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</si>
  <si>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</si>
  <si>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</si>
  <si>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</si>
  <si>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</si>
  <si>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</si>
  <si>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</si>
  <si>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</si>
  <si>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</si>
  <si>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</si>
  <si>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</si>
  <si>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</si>
  <si>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</si>
  <si>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</si>
  <si>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</si>
  <si>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</si>
  <si>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</si>
  <si>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</si>
  <si>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</si>
  <si>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</si>
  <si>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</si>
  <si>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</si>
  <si>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</si>
  <si>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</si>
  <si>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</si>
  <si>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</si>
  <si>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</si>
  <si>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</si>
  <si>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</si>
  <si>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</si>
  <si>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</si>
  <si>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</si>
  <si>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</si>
  <si>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</si>
  <si>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</si>
  <si>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</si>
  <si>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</si>
  <si>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</si>
  <si>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</si>
  <si>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</si>
  <si>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</si>
  <si>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</si>
  <si>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</si>
  <si>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</si>
  <si>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</si>
  <si>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</si>
  <si>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</si>
  <si>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</si>
  <si>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</si>
  <si>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</si>
  <si>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</si>
  <si>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</si>
  <si>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</si>
  <si>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</si>
  <si>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</si>
  <si>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</si>
  <si>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</si>
  <si>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</si>
  <si>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</si>
  <si>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</si>
  <si>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</si>
  <si>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</si>
  <si>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</si>
  <si>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</si>
  <si>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</si>
  <si>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</si>
  <si>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</si>
  <si>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</si>
  <si>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</si>
  <si>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</si>
  <si>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</si>
  <si>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</si>
  <si>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</si>
  <si>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</si>
  <si>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</si>
  <si>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</si>
  <si>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</si>
  <si>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</si>
  <si>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</si>
  <si>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</si>
  <si>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</si>
  <si>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</si>
  <si>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</si>
  <si>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</si>
  <si>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</si>
  <si>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</si>
  <si>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</si>
  <si>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</si>
  <si>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</si>
  <si>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</si>
  <si>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</si>
  <si>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</si>
  <si>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</si>
  <si>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</si>
  <si>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</si>
  <si>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</si>
  <si>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</si>
  <si>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</si>
  <si>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</si>
  <si>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</si>
  <si>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</si>
  <si>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</si>
  <si>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</si>
  <si>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</si>
  <si>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</si>
  <si>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</si>
  <si>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</si>
  <si>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</si>
  <si>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</si>
  <si>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</si>
  <si>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</si>
  <si>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</si>
  <si>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</si>
  <si>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</si>
  <si>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</si>
  <si>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</si>
  <si>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</si>
  <si>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</si>
  <si>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</si>
  <si>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</si>
  <si>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</si>
  <si>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</si>
  <si>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</si>
  <si>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</si>
  <si>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</si>
  <si>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</si>
  <si>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</si>
  <si>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</si>
  <si>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</si>
  <si>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</si>
  <si>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</si>
  <si>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</si>
  <si>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</si>
  <si>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</si>
  <si>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</si>
  <si>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</si>
  <si>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</si>
  <si>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</si>
  <si>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</si>
  <si>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</si>
  <si>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</si>
  <si>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</si>
  <si>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</si>
  <si>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</si>
  <si>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</si>
  <si>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</si>
  <si>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</si>
  <si>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</si>
  <si>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</si>
  <si>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</si>
  <si>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</si>
  <si>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</si>
  <si>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</si>
  <si>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</si>
  <si>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</si>
  <si>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</si>
  <si>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</si>
  <si>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</si>
  <si>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</si>
  <si>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</si>
  <si>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</si>
  <si>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</si>
  <si>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</si>
  <si>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</si>
  <si>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</si>
  <si>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</si>
  <si>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</si>
  <si>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</si>
  <si>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</si>
  <si>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</si>
  <si>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</si>
  <si>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</si>
  <si>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</si>
  <si>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</si>
  <si>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</si>
  <si>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</si>
  <si>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</si>
  <si>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</si>
  <si>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</si>
  <si>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</si>
  <si>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</si>
  <si>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</si>
  <si>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</si>
  <si>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</si>
  <si>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</si>
  <si>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</si>
  <si>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</si>
  <si>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</si>
  <si>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</si>
  <si>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</si>
  <si>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</si>
  <si>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</si>
  <si>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</si>
  <si>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</si>
  <si>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</si>
  <si>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</si>
  <si>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</si>
  <si>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</si>
  <si>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</si>
  <si>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</si>
  <si>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</si>
  <si>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</si>
  <si>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</si>
  <si>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</si>
  <si>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</si>
  <si>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</si>
  <si>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</si>
  <si>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</si>
  <si>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</si>
  <si>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</si>
  <si>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</si>
  <si>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</si>
  <si>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</si>
  <si>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</si>
  <si>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</si>
  <si>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</si>
  <si>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</si>
  <si>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</si>
  <si>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</si>
  <si>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</si>
  <si>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</si>
  <si>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</si>
  <si>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</si>
  <si>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</si>
  <si>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</si>
  <si>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</si>
  <si>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</si>
  <si>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</si>
  <si>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</si>
  <si>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</si>
  <si>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</si>
  <si>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</si>
  <si>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</si>
  <si>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</si>
  <si>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</si>
  <si>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</si>
  <si>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</si>
  <si>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</si>
  <si>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</si>
  <si>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</si>
  <si>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</si>
  <si>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</si>
  <si>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</si>
  <si>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</si>
  <si>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</si>
  <si>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</si>
  <si>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</si>
  <si>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</si>
  <si>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</si>
  <si>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</si>
  <si>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</si>
  <si>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</si>
  <si>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</si>
  <si>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</si>
  <si>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</si>
  <si>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</si>
  <si>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</si>
  <si>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</si>
  <si>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</si>
  <si>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</si>
  <si>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</si>
  <si>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</si>
  <si>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</si>
  <si>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</si>
  <si>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</si>
  <si>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</si>
  <si>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</si>
  <si>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</si>
  <si>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</si>
  <si>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</si>
  <si>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</si>
  <si>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</si>
  <si>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</si>
  <si>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</si>
  <si>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</si>
  <si>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</si>
  <si>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</si>
  <si>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</si>
  <si>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</si>
  <si>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</si>
  <si>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</si>
  <si>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</si>
  <si>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</si>
  <si>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</si>
  <si>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</si>
  <si>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</si>
  <si>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</si>
  <si>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</si>
  <si>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</si>
  <si>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</si>
  <si>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</si>
  <si>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</si>
  <si>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</si>
  <si>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</si>
  <si>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</si>
  <si>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</si>
  <si>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</si>
  <si>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</si>
  <si>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</si>
  <si>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</si>
  <si>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</si>
  <si>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</si>
  <si>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</si>
  <si>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</si>
  <si>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</si>
  <si>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</si>
  <si>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</si>
  <si>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</si>
  <si>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</si>
  <si>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</si>
  <si>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</si>
  <si>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</si>
  <si>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</si>
  <si>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</si>
  <si>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</si>
  <si>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</si>
  <si>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</si>
  <si>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</si>
  <si>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</si>
  <si>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</si>
  <si>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</si>
  <si>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</si>
  <si>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</si>
  <si>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</si>
  <si>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</si>
  <si>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</si>
  <si>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</si>
  <si>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</si>
  <si>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</si>
  <si>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</si>
  <si>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</si>
  <si>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</si>
  <si>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</si>
  <si>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</si>
  <si>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</si>
  <si>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</si>
  <si>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</si>
  <si>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</si>
  <si>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</si>
  <si>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</si>
  <si>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</si>
  <si>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</si>
  <si>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</si>
  <si>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</si>
  <si>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</si>
  <si>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</si>
  <si>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</si>
  <si>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</si>
  <si>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</si>
  <si>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</si>
  <si>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</si>
  <si>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</si>
  <si>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</si>
  <si>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</si>
  <si>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</si>
  <si>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</si>
  <si>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</si>
  <si>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</si>
  <si>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</si>
  <si>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</si>
  <si>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</si>
  <si>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</si>
  <si>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</si>
  <si>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</si>
  <si>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</si>
  <si>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</si>
  <si>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</si>
  <si>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</si>
  <si>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</si>
  <si>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</si>
  <si>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</si>
  <si>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</si>
  <si>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</si>
  <si>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</si>
  <si>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</si>
  <si>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</si>
  <si>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</si>
  <si>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</si>
  <si>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</si>
  <si>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</si>
  <si>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</si>
  <si>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</si>
  <si>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</si>
  <si>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</si>
  <si>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</si>
  <si>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</si>
  <si>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</si>
  <si>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</si>
  <si>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</si>
  <si>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</si>
  <si>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</si>
  <si>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</si>
  <si>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</si>
  <si>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</si>
  <si>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</si>
  <si>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</si>
  <si>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</si>
  <si>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</si>
  <si>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</si>
  <si>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</si>
  <si>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</si>
  <si>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</si>
  <si>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</si>
  <si>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</si>
  <si>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</si>
  <si>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</si>
  <si>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</si>
  <si>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</si>
  <si>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</si>
  <si>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</si>
  <si>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</si>
  <si>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</si>
  <si>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</si>
  <si>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</si>
  <si>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</si>
  <si>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</si>
  <si>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</si>
  <si>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</si>
  <si>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</si>
  <si>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</si>
  <si>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</si>
  <si>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</si>
  <si>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</si>
  <si>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</si>
  <si>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</si>
  <si>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</si>
  <si>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</si>
  <si>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</si>
  <si>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</si>
  <si>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</si>
  <si>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</si>
  <si>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</si>
  <si>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</si>
  <si>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</si>
  <si>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</si>
  <si>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</si>
  <si>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</si>
  <si>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</si>
  <si>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</si>
  <si>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</si>
  <si>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</si>
  <si>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</si>
  <si>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</si>
  <si>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</si>
  <si>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</si>
  <si>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</si>
  <si>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</si>
  <si>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</si>
  <si>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</si>
  <si>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</si>
  <si>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</si>
  <si>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</si>
  <si>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</si>
  <si>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</si>
  <si>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</si>
  <si>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</si>
  <si>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</si>
  <si>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</si>
  <si>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</si>
  <si>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</si>
  <si>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</si>
  <si>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</si>
  <si>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</si>
  <si>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</si>
  <si>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</si>
  <si>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</si>
  <si>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</si>
  <si>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</si>
  <si>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</si>
  <si>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</si>
  <si>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</si>
  <si>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</si>
  <si>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</si>
  <si>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</si>
  <si>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</si>
  <si>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</si>
  <si>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</si>
  <si>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</si>
  <si>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</si>
  <si>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</si>
  <si>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</si>
  <si>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</si>
  <si>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</si>
  <si>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</si>
  <si>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</si>
  <si>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</si>
  <si>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</si>
  <si>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</si>
  <si>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</si>
  <si>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</si>
  <si>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</si>
  <si>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</si>
  <si>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</si>
  <si>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</si>
  <si>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</si>
  <si>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</si>
  <si>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</si>
  <si>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</si>
  <si>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</si>
  <si>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</si>
  <si>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</si>
  <si>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</si>
  <si>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</si>
  <si>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</si>
  <si>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</si>
  <si>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</si>
  <si>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</si>
  <si>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</si>
  <si>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</si>
  <si>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</si>
  <si>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</si>
  <si>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</si>
  <si>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</si>
  <si>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</si>
  <si>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</si>
  <si>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</si>
  <si>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</si>
  <si>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</si>
  <si>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</si>
  <si>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</si>
  <si>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</si>
  <si>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</si>
  <si>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</si>
  <si>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</si>
  <si>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</si>
  <si>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</si>
  <si>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</si>
  <si>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</si>
  <si>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</si>
  <si>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</si>
  <si>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</si>
  <si>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</si>
  <si>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</si>
  <si>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</si>
  <si>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</si>
  <si>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</si>
  <si>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</si>
  <si>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</si>
  <si>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</si>
  <si>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</si>
  <si>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</si>
  <si>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</si>
  <si>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</si>
  <si>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</si>
  <si>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</si>
  <si>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</si>
  <si>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</si>
  <si>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</si>
  <si>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</si>
  <si>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</si>
  <si>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</si>
  <si>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</si>
  <si>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</si>
  <si>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</si>
  <si>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</si>
  <si>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</si>
  <si>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</si>
  <si>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</si>
  <si>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</si>
  <si>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</si>
  <si>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</si>
  <si>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</si>
  <si>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</si>
  <si>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</si>
  <si>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</si>
  <si>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</si>
  <si>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</si>
  <si>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</si>
  <si>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</si>
  <si>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</si>
  <si>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</si>
  <si>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</si>
  <si>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</si>
  <si>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</si>
  <si>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</si>
  <si>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</si>
  <si>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</si>
  <si>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</si>
  <si>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</si>
  <si>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</si>
  <si>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</si>
  <si>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</si>
  <si>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</si>
  <si>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</si>
  <si>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</si>
  <si>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</si>
  <si>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</si>
  <si>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</si>
  <si>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</si>
  <si>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</si>
  <si>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</si>
  <si>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</si>
  <si>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</si>
  <si>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</si>
  <si>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</si>
  <si>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</si>
  <si>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</si>
  <si>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</si>
  <si>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</si>
  <si>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</si>
  <si>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</si>
  <si>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</si>
  <si>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</si>
  <si>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</si>
  <si>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</si>
  <si>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</si>
  <si>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</si>
  <si>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</si>
  <si>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</si>
  <si>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</si>
  <si>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</si>
  <si>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</si>
  <si>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</si>
  <si>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</si>
  <si>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</si>
  <si>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</si>
  <si>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</si>
  <si>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</si>
  <si>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</si>
  <si>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</si>
  <si>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</si>
  <si>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</si>
  <si>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</si>
  <si>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</si>
  <si>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</si>
  <si>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</si>
  <si>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</si>
  <si>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</si>
  <si>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</si>
  <si>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</si>
  <si>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</si>
  <si>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</si>
  <si>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</si>
  <si>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</si>
  <si>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</si>
  <si>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</si>
  <si>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</si>
  <si>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</si>
  <si>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</si>
  <si>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</si>
  <si>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</si>
  <si>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</si>
  <si>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</si>
  <si>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</si>
  <si>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</si>
  <si>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</si>
  <si>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</si>
  <si>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</si>
  <si>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</si>
  <si>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</si>
  <si>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</si>
  <si>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</si>
  <si>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</si>
  <si>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</si>
  <si>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</si>
  <si>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</si>
  <si>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</si>
  <si>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</si>
  <si>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</si>
  <si>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</si>
  <si>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</si>
  <si>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</si>
  <si>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</si>
  <si>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</si>
  <si>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</si>
  <si>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</si>
  <si>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</si>
  <si>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</si>
  <si>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</si>
  <si>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</si>
  <si>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</si>
  <si>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</si>
  <si>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</si>
  <si>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</si>
  <si>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</si>
  <si>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</si>
  <si>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</si>
  <si>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</si>
  <si>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</si>
  <si>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</si>
  <si>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</si>
  <si>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</si>
  <si>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</si>
  <si>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</si>
  <si>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</si>
  <si>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</si>
  <si>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</si>
  <si>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</si>
  <si>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</si>
  <si>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</si>
  <si>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</si>
  <si>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</si>
  <si>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</si>
  <si>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</si>
  <si>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</si>
  <si>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</si>
  <si>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</si>
  <si>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</si>
  <si>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</si>
  <si>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</si>
  <si>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</si>
  <si>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</si>
  <si>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</si>
  <si>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</si>
  <si>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</si>
  <si>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</si>
  <si>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</si>
  <si>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</si>
  <si>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</si>
  <si>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</si>
  <si>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</si>
  <si>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</si>
  <si>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</si>
  <si>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</si>
  <si>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</si>
  <si>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</si>
  <si>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</si>
  <si>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</si>
  <si>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</si>
  <si>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</si>
  <si>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</si>
  <si>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</si>
  <si>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</si>
  <si>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</si>
  <si>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</si>
  <si>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</si>
  <si>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</si>
  <si>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</si>
  <si>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</si>
  <si>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</si>
  <si>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</si>
  <si>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</si>
  <si>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</si>
  <si>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</si>
  <si>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</si>
  <si>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</si>
  <si>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</si>
  <si>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</si>
  <si>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</si>
  <si>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</si>
  <si>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</si>
  <si>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</si>
  <si>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</si>
  <si>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</si>
  <si>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</si>
  <si>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</si>
  <si>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</si>
  <si>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</si>
  <si>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</si>
  <si>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</si>
  <si>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</si>
  <si>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</si>
  <si>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</si>
  <si>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</si>
  <si>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</si>
  <si>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</si>
  <si>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</si>
  <si>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</si>
  <si>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</si>
  <si>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</si>
  <si>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</si>
  <si>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</si>
  <si>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</si>
  <si>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</si>
  <si>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</si>
  <si>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</si>
  <si>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</si>
  <si>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</si>
  <si>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</si>
  <si>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</si>
  <si>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</si>
  <si>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</si>
  <si>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</si>
  <si>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</si>
  <si>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</si>
  <si>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</si>
  <si>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</si>
  <si>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</si>
  <si>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</si>
  <si>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</si>
  <si>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</si>
  <si>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</si>
  <si>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</si>
  <si>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</si>
  <si>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</si>
  <si>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</si>
  <si>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</si>
  <si>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</si>
  <si>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</si>
  <si>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</si>
  <si>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</si>
  <si>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</si>
  <si>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</si>
  <si>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</si>
  <si>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</si>
  <si>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</si>
  <si>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</si>
  <si>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</si>
  <si>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</si>
  <si>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</si>
  <si>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</si>
  <si>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</si>
  <si>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</si>
  <si>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</si>
  <si>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</si>
  <si>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</si>
  <si>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</si>
  <si>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</si>
  <si>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</si>
  <si>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</si>
  <si>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</si>
  <si>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</si>
  <si>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</si>
  <si>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</si>
  <si>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</si>
  <si>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</si>
  <si>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</si>
  <si>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</si>
  <si>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</si>
  <si>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</si>
  <si>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</si>
  <si>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</si>
  <si>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</si>
  <si>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</si>
  <si>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</si>
  <si>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</si>
  <si>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</si>
  <si>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</si>
  <si>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</si>
  <si>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</si>
  <si>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</si>
  <si>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</si>
  <si>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</si>
  <si>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</si>
  <si>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</si>
  <si>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</si>
  <si>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</si>
  <si>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</si>
  <si>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</si>
  <si>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</si>
  <si>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</si>
  <si>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</si>
  <si>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</si>
  <si>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</si>
  <si>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</si>
  <si>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</si>
  <si>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</si>
  <si>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</si>
  <si>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</si>
  <si>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</si>
  <si>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</si>
  <si>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</si>
  <si>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</si>
  <si>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</si>
  <si>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</si>
  <si>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</si>
  <si>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</si>
  <si>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</si>
  <si>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</si>
  <si>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</si>
  <si>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</si>
  <si>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</si>
  <si>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</si>
  <si>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</si>
  <si>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</si>
  <si>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</si>
  <si>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</si>
  <si>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</si>
  <si>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</si>
  <si>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</si>
  <si>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</si>
  <si>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</si>
  <si>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</si>
  <si>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</si>
  <si>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</si>
  <si>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</si>
  <si>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</si>
  <si>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</si>
  <si>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</si>
  <si>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</si>
  <si>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</si>
  <si>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</si>
  <si>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</si>
  <si>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</si>
  <si>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</si>
  <si>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</si>
  <si>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</si>
  <si>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</si>
  <si>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</si>
  <si>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</si>
  <si>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</si>
  <si>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</si>
  <si>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</si>
  <si>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</si>
  <si>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</si>
  <si>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</si>
  <si>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</si>
  <si>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</si>
  <si>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</si>
  <si>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</si>
  <si>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</si>
  <si>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</si>
  <si>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</si>
  <si>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</si>
  <si>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</si>
  <si>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</si>
  <si>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</si>
  <si>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</si>
  <si>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</si>
  <si>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</si>
  <si>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</si>
  <si>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</si>
  <si>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</si>
  <si>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</si>
  <si>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</si>
  <si>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</si>
  <si>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</si>
  <si>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</si>
  <si>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</si>
  <si>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</si>
  <si>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</si>
  <si>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</si>
  <si>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</si>
  <si>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</si>
  <si>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</si>
  <si>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</si>
  <si>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</si>
  <si>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</si>
  <si>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</si>
  <si>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</si>
  <si>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</si>
  <si>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</si>
  <si>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</si>
  <si>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</si>
  <si>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</si>
  <si>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</si>
  <si>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</si>
  <si>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</si>
  <si>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</si>
  <si>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</si>
  <si>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</si>
  <si>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</si>
  <si>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</si>
  <si>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</si>
  <si>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</si>
  <si>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</si>
  <si>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</si>
  <si>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</si>
  <si>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</si>
  <si>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</si>
  <si>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</si>
  <si>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</si>
  <si>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</si>
  <si>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</si>
  <si>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</si>
  <si>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</si>
  <si>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</si>
  <si>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</si>
  <si>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</si>
  <si>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</si>
  <si>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</si>
  <si>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</si>
  <si>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</si>
  <si>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</si>
  <si>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</si>
  <si>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</si>
  <si>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</si>
  <si>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</si>
  <si>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</si>
  <si>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</si>
  <si>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</si>
  <si>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</si>
  <si>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</si>
  <si>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</si>
  <si>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</si>
  <si>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</si>
  <si>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</si>
  <si>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</si>
  <si>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</si>
  <si>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</si>
  <si>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</si>
  <si>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</si>
  <si>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</si>
  <si>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</si>
  <si>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</si>
  <si>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</si>
  <si>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</si>
  <si>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</si>
  <si>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</si>
  <si>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</si>
  <si>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</si>
  <si>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</si>
  <si>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</si>
  <si>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</si>
  <si>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</si>
  <si>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</si>
  <si>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</si>
  <si>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</si>
  <si>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</si>
  <si>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</si>
  <si>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</si>
  <si>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</si>
  <si>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</si>
  <si>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</si>
  <si>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</si>
  <si>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</si>
  <si>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</si>
  <si>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</si>
  <si>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</si>
  <si>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</si>
  <si>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</si>
  <si>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</si>
  <si>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</si>
  <si>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</si>
  <si>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</si>
  <si>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</si>
  <si>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</si>
  <si>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</si>
  <si>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</si>
  <si>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</si>
  <si>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</si>
  <si>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</si>
  <si>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</si>
  <si>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</si>
  <si>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</si>
  <si>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</si>
  <si>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</si>
  <si>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</si>
  <si>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</si>
  <si>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</si>
  <si>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</si>
  <si>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</si>
  <si>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</si>
  <si>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</si>
  <si>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</si>
  <si>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</si>
  <si>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</si>
  <si>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</si>
  <si>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</si>
  <si>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</si>
  <si>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</si>
  <si>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</si>
  <si>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</si>
  <si>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</si>
  <si>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</si>
  <si>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</si>
  <si>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</si>
  <si>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</si>
  <si>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</si>
  <si>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</si>
  <si>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</si>
  <si>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</si>
  <si>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</si>
  <si>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</si>
  <si>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</si>
  <si>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</si>
  <si>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</si>
  <si>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</si>
  <si>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</si>
  <si>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</si>
  <si>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</si>
  <si>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</si>
  <si>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</si>
  <si>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</si>
  <si>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</si>
  <si>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</si>
  <si>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</si>
  <si>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</si>
  <si>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</si>
  <si>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</si>
  <si>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</si>
  <si>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</si>
  <si>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</si>
  <si>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</si>
  <si>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</si>
  <si>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</si>
  <si>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</si>
  <si>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</si>
  <si>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</si>
  <si>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</si>
  <si>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</si>
  <si>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</si>
  <si>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</si>
  <si>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</si>
  <si>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</si>
  <si>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</si>
  <si>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</si>
  <si>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</si>
  <si>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</si>
  <si>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</si>
  <si>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</si>
  <si>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</si>
  <si>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</si>
  <si>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</si>
  <si>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</si>
  <si>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</si>
  <si>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</si>
  <si>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</si>
  <si>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</si>
  <si>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</si>
  <si>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</si>
  <si>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</si>
  <si>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</si>
  <si>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</si>
  <si>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</si>
  <si>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</si>
  <si>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</si>
  <si>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</si>
  <si>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</si>
  <si>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</si>
  <si>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</si>
  <si>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</si>
  <si>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</si>
  <si>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</si>
  <si>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</si>
  <si>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</si>
  <si>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</si>
  <si>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</si>
  <si>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</si>
  <si>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</si>
  <si>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</si>
  <si>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</si>
  <si>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</si>
  <si>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</si>
  <si>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</si>
  <si>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</si>
  <si>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</si>
  <si>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</si>
  <si>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</si>
  <si>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</si>
  <si>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</si>
  <si>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</si>
  <si>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</si>
  <si>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</si>
  <si>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</si>
  <si>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</si>
  <si>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</si>
  <si>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</si>
  <si>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</si>
  <si>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</si>
  <si>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</si>
  <si>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</si>
  <si>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</si>
  <si>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</si>
  <si>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</si>
  <si>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</si>
  <si>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</si>
  <si>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</si>
  <si>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</si>
  <si>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</si>
  <si>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</si>
  <si>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</si>
  <si>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</si>
  <si>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</si>
  <si>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</si>
  <si>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</si>
  <si>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</si>
  <si>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</si>
  <si>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</si>
  <si>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</si>
  <si>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</si>
  <si>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</si>
  <si>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</si>
  <si>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</si>
  <si>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</si>
  <si>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</si>
  <si>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</si>
  <si>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</si>
  <si>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</si>
  <si>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</si>
  <si>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</si>
  <si>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</si>
  <si>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</si>
  <si>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</si>
  <si>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</si>
  <si>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</si>
  <si>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</si>
  <si>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</si>
  <si>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</si>
  <si>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</si>
  <si>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</si>
  <si>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</si>
  <si>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</si>
  <si>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</si>
  <si>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</si>
  <si>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</si>
  <si>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</si>
  <si>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</si>
  <si>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</si>
  <si>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</si>
  <si>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</si>
  <si>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</si>
  <si>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</si>
  <si>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</si>
  <si>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</si>
  <si>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</si>
  <si>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</si>
  <si>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</si>
  <si>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</si>
  <si>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</si>
  <si>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</si>
  <si>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</si>
  <si>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</si>
  <si>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</si>
  <si>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</si>
  <si>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</si>
  <si>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</si>
  <si>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</si>
  <si>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</si>
  <si>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</si>
  <si>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</si>
  <si>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</si>
  <si>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</si>
  <si>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</si>
  <si>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</si>
  <si>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</si>
  <si>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</si>
  <si>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</si>
  <si>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</si>
  <si>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</si>
  <si>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</si>
  <si>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</si>
  <si>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</si>
  <si>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</si>
  <si>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</si>
  <si>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</si>
  <si>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</si>
  <si>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</si>
  <si>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</si>
  <si>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</si>
  <si>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</si>
  <si>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</si>
  <si>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</si>
  <si>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</si>
  <si>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</si>
  <si>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</si>
  <si>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</si>
  <si>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</si>
  <si>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</si>
  <si>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</si>
  <si>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</si>
  <si>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</si>
  <si>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</si>
  <si>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</si>
  <si>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</si>
  <si>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</si>
  <si>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</si>
  <si>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</si>
  <si>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</si>
  <si>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</si>
  <si>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</si>
  <si>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</si>
  <si>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</si>
  <si>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</si>
  <si>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</si>
  <si>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</si>
  <si>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</si>
  <si>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</si>
  <si>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</si>
  <si>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</si>
  <si>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</si>
  <si>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</si>
  <si>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</si>
  <si>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</si>
  <si>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</si>
  <si>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</si>
  <si>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</si>
  <si>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</si>
  <si>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</si>
  <si>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</si>
  <si>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</si>
  <si>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</si>
  <si>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</si>
  <si>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</si>
  <si>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</si>
  <si>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</si>
  <si>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</si>
  <si>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</si>
  <si>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</si>
  <si>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</si>
  <si>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</si>
  <si>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</si>
  <si>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</si>
  <si>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</si>
  <si>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</si>
  <si>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</si>
  <si>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</si>
  <si>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</si>
  <si>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</si>
  <si>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</si>
  <si>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</si>
  <si>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</si>
  <si>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</si>
  <si>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</si>
  <si>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</si>
  <si>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</si>
  <si>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</si>
  <si>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</si>
  <si>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</si>
  <si>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</si>
  <si>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</si>
  <si>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</si>
  <si>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</si>
  <si>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</si>
  <si>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</si>
  <si>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</si>
  <si>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</si>
  <si>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</si>
  <si>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</si>
  <si>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</si>
  <si>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</si>
  <si>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</si>
  <si>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</si>
  <si>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</si>
  <si>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</si>
  <si>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</si>
  <si>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</si>
  <si>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</si>
  <si>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</si>
  <si>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</si>
  <si>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</si>
  <si>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</si>
  <si>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</si>
  <si>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</si>
  <si>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</si>
  <si>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</si>
  <si>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</si>
  <si>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</si>
  <si>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</si>
  <si>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</si>
  <si>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</si>
  <si>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</si>
  <si>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</si>
  <si>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</si>
  <si>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</si>
  <si>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</si>
  <si>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</si>
  <si>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</si>
  <si>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</si>
  <si>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</si>
  <si>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</si>
  <si>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</si>
  <si>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</si>
  <si>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</si>
  <si>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</si>
  <si>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</si>
  <si>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</si>
  <si>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</si>
  <si>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</si>
  <si>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</si>
  <si>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</si>
  <si>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</si>
  <si>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</si>
  <si>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</si>
  <si>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</si>
  <si>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</si>
  <si>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</si>
  <si>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</si>
  <si>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</si>
  <si>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</si>
  <si>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</si>
  <si>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</si>
  <si>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</si>
  <si>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</si>
  <si>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</si>
  <si>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</si>
  <si>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</si>
  <si>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</si>
  <si>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</si>
  <si>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</si>
  <si>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</si>
  <si>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</si>
  <si>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</si>
  <si>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</si>
  <si>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</si>
  <si>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</si>
  <si>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</si>
  <si>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</si>
  <si>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</si>
  <si>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</si>
  <si>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</si>
  <si>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</si>
  <si>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</si>
  <si>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</si>
  <si>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</si>
  <si>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</si>
  <si>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</si>
  <si>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</si>
  <si>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</si>
  <si>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</si>
  <si>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</si>
  <si>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</si>
  <si>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</si>
  <si>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</si>
  <si>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</si>
  <si>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</si>
  <si>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</si>
  <si>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</si>
  <si>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</si>
  <si>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</si>
  <si>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</si>
  <si>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</si>
  <si>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</si>
  <si>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</si>
  <si>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</si>
  <si>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</si>
  <si>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</si>
  <si>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</si>
  <si>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</si>
  <si>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</si>
  <si>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</si>
  <si>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</si>
  <si>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</si>
  <si>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</si>
  <si>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</si>
  <si>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</si>
  <si>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</si>
  <si>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</si>
  <si>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</si>
  <si>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</si>
  <si>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</si>
  <si>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</si>
  <si>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</si>
  <si>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</si>
  <si>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</si>
  <si>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</si>
  <si>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</si>
  <si>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</si>
  <si>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</si>
  <si>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</si>
  <si>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</si>
  <si>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</si>
  <si>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</si>
  <si>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</si>
  <si>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</si>
  <si>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</si>
  <si>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</si>
  <si>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</si>
  <si>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</si>
  <si>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</si>
  <si>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</si>
  <si>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</si>
  <si>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</si>
  <si>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</si>
  <si>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</si>
  <si>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</si>
  <si>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</si>
  <si>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</si>
  <si>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</si>
  <si>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</si>
  <si>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</si>
  <si>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</si>
  <si>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</si>
  <si>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</si>
  <si>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</si>
  <si>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</si>
  <si>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</si>
  <si>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</si>
  <si>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</si>
  <si>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</si>
  <si>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</si>
  <si>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</si>
  <si>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</si>
  <si>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</si>
  <si>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</si>
  <si>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</si>
  <si>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</si>
  <si>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</si>
  <si>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</si>
  <si>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</si>
  <si>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</si>
  <si>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</si>
  <si>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</si>
  <si>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</si>
  <si>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</si>
  <si>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</si>
  <si>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</si>
  <si>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</si>
  <si>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</si>
  <si>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</si>
  <si>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</si>
  <si>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</si>
  <si>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</si>
  <si>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</si>
  <si>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</si>
  <si>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</si>
  <si>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</si>
  <si>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</si>
  <si>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</si>
  <si>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</si>
  <si>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</si>
  <si>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</si>
  <si>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</si>
  <si>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</si>
  <si>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</si>
  <si>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</si>
  <si>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</si>
  <si>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</si>
  <si>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</si>
  <si>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</si>
  <si>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</si>
  <si>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</si>
  <si>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</si>
  <si>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</si>
  <si>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</si>
  <si>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</si>
  <si>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</si>
  <si>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</si>
  <si>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</si>
  <si>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</si>
  <si>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</si>
  <si>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</si>
  <si>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</si>
  <si>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</si>
  <si>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</si>
  <si>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</si>
  <si>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</si>
  <si>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</si>
  <si>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</si>
  <si>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</si>
  <si>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</si>
  <si>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</si>
  <si>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</si>
  <si>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</si>
  <si>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</si>
  <si>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</si>
  <si>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</si>
  <si>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</si>
  <si>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</si>
  <si>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</si>
  <si>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</si>
  <si>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</si>
  <si>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</si>
  <si>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</si>
  <si>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</si>
  <si>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</si>
  <si>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</si>
  <si>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</si>
  <si>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</si>
  <si>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</si>
  <si>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</si>
  <si>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</si>
  <si>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</si>
  <si>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</si>
  <si>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</si>
  <si>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</si>
  <si>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</si>
  <si>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</si>
  <si>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</si>
  <si>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</si>
  <si>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</si>
  <si>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</si>
  <si>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</si>
  <si>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</si>
  <si>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</si>
  <si>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</si>
  <si>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</si>
  <si>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</si>
  <si>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</si>
  <si>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</si>
  <si>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</si>
  <si>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</si>
  <si>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</si>
  <si>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</si>
  <si>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</si>
  <si>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</si>
  <si>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</si>
  <si>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</si>
  <si>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</si>
  <si>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</si>
  <si>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</si>
  <si>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</si>
  <si>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</si>
  <si>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</si>
  <si>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</si>
  <si>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</si>
  <si>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</si>
  <si>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</si>
  <si>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</si>
  <si>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</si>
  <si>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</si>
  <si>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</si>
  <si>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</si>
  <si>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</si>
  <si>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</si>
  <si>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</si>
  <si>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</si>
  <si>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</si>
  <si>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</si>
  <si>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</si>
  <si>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</si>
  <si>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</si>
  <si>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</si>
  <si>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</si>
  <si>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</si>
  <si>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</si>
  <si>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</si>
  <si>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</si>
  <si>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</si>
  <si>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</si>
  <si>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</si>
  <si>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</si>
  <si>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</si>
  <si>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</si>
  <si>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</si>
  <si>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</si>
  <si>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</si>
  <si>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</si>
  <si>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</si>
  <si>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</si>
  <si>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</si>
  <si>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</si>
  <si>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</si>
  <si>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</si>
  <si>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</si>
  <si>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</si>
  <si>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</si>
  <si>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</si>
  <si>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</si>
  <si>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</si>
  <si>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</si>
  <si>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</si>
  <si>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</si>
  <si>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</si>
  <si>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</si>
  <si>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</si>
  <si>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</si>
  <si>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</si>
  <si>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</si>
  <si>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</si>
  <si>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</si>
  <si>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</si>
  <si>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</si>
  <si>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</si>
  <si>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</si>
  <si>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</si>
  <si>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</si>
  <si>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</si>
  <si>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</si>
  <si>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</si>
  <si>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</si>
  <si>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</si>
  <si>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</si>
  <si>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</si>
  <si>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</si>
  <si>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</si>
  <si>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</si>
  <si>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</si>
  <si>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</si>
  <si>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</si>
  <si>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</si>
  <si>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</si>
  <si>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</si>
  <si>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</si>
  <si>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</si>
  <si>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</si>
  <si>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</si>
  <si>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</si>
  <si>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</si>
  <si>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</si>
  <si>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</si>
  <si>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</si>
  <si>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</si>
  <si>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</si>
  <si>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</si>
  <si>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</si>
  <si>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</si>
  <si>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</si>
  <si>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</si>
  <si>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</si>
  <si>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</si>
  <si>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</si>
  <si>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</si>
  <si>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</si>
  <si>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</si>
  <si>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</si>
  <si>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</si>
  <si>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</si>
  <si>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</si>
  <si>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</si>
  <si>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</si>
  <si>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</si>
  <si>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</si>
  <si>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</si>
  <si>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</si>
  <si>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</si>
  <si>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</si>
  <si>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</si>
  <si>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</si>
  <si>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</si>
  <si>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</si>
  <si>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</si>
  <si>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</si>
  <si>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</si>
  <si>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</si>
  <si>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</si>
  <si>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</si>
  <si>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</si>
  <si>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</si>
  <si>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</si>
  <si>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</si>
  <si>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</si>
  <si>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</si>
  <si>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</si>
  <si>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</si>
  <si>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</si>
  <si>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</si>
  <si>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</si>
  <si>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</si>
  <si>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</si>
  <si>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</si>
  <si>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</si>
  <si>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</si>
  <si>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</si>
  <si>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</si>
  <si>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</si>
  <si>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</si>
  <si>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</si>
  <si>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</si>
  <si>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</si>
  <si>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</si>
  <si>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</si>
  <si>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</si>
  <si>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</si>
  <si>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</si>
  <si>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</si>
  <si>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</si>
  <si>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</si>
  <si>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</si>
  <si>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</si>
  <si>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</si>
  <si>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</si>
  <si>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</si>
  <si>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</si>
  <si>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</si>
  <si>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</si>
  <si>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</si>
  <si>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</si>
  <si>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</si>
  <si>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</si>
  <si>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</si>
  <si>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</si>
  <si>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</si>
  <si>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</si>
  <si>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</si>
  <si>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</si>
  <si>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</si>
  <si>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</si>
  <si>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</si>
  <si>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</si>
  <si>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</si>
  <si>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</si>
  <si>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</si>
  <si>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</si>
  <si>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</si>
  <si>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</si>
  <si>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</si>
  <si>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</si>
  <si>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</si>
  <si>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</si>
  <si>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</si>
  <si>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</si>
  <si>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</si>
  <si>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</si>
  <si>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</si>
  <si>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</si>
  <si>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</si>
  <si>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</si>
  <si>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</si>
  <si>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</si>
  <si>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</si>
  <si>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</si>
  <si>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</si>
  <si>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</si>
  <si>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</si>
  <si>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</si>
  <si>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</si>
  <si>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</si>
  <si>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</si>
  <si>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</si>
  <si>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</si>
  <si>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</si>
  <si>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</si>
  <si>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</si>
  <si>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</si>
  <si>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</si>
  <si>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</si>
  <si>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</si>
  <si>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</si>
  <si>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</si>
  <si>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</si>
  <si>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</si>
  <si>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</si>
  <si>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</si>
  <si>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</si>
  <si>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</si>
  <si>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</si>
  <si>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</si>
  <si>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</si>
  <si>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</si>
  <si>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</si>
  <si>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</si>
  <si>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</si>
  <si>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</si>
  <si>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</si>
  <si>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</si>
  <si>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</si>
  <si>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</si>
  <si>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</si>
  <si>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</si>
  <si>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</si>
  <si>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</si>
  <si>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</si>
  <si>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</si>
  <si>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</si>
  <si>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</si>
  <si>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</si>
  <si>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</si>
  <si>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</si>
  <si>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</si>
  <si>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</si>
  <si>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</si>
  <si>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</si>
  <si>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</si>
  <si>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</si>
  <si>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</si>
  <si>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</si>
  <si>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</si>
  <si>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</si>
  <si>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</si>
  <si>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</si>
  <si>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</si>
  <si>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</si>
  <si>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</si>
  <si>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</si>
  <si>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</si>
  <si>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</si>
  <si>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</si>
  <si>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</si>
  <si>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</si>
  <si>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</si>
  <si>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</si>
  <si>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</si>
  <si>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</si>
  <si>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</si>
  <si>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</si>
  <si>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</si>
  <si>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</si>
  <si>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</si>
  <si>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</si>
  <si>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</si>
  <si>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</si>
  <si>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</si>
  <si>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</si>
  <si>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</si>
  <si>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</si>
  <si>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</si>
  <si>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</si>
  <si>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</si>
  <si>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</si>
  <si>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</si>
  <si>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</si>
  <si>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</si>
  <si>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</si>
  <si>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</si>
  <si>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</si>
  <si>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</si>
  <si>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</si>
  <si>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</si>
  <si>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</si>
  <si>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</si>
  <si>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</si>
  <si>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</si>
  <si>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</si>
  <si>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</si>
  <si>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</si>
  <si>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</si>
  <si>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</si>
  <si>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</si>
  <si>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</si>
  <si>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</si>
  <si>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</si>
  <si>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</si>
  <si>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</si>
  <si>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</si>
  <si>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</si>
  <si>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</si>
  <si>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</si>
  <si>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</si>
  <si>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</si>
  <si>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</si>
  <si>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</si>
  <si>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</si>
  <si>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</si>
  <si>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</si>
  <si>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</si>
  <si>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</si>
  <si>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</si>
  <si>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</si>
  <si>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</si>
  <si>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</si>
  <si>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</si>
  <si>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</si>
  <si>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</si>
  <si>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</si>
  <si>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</si>
  <si>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</si>
  <si>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</si>
  <si>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</si>
  <si>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</si>
  <si>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</si>
  <si>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</si>
  <si>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</si>
  <si>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</si>
  <si>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</si>
  <si>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</si>
  <si>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</si>
  <si>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</si>
  <si>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</si>
  <si>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</si>
  <si>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</si>
  <si>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</si>
  <si>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</si>
  <si>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</si>
  <si>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</si>
  <si>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</si>
  <si>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</si>
  <si>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</si>
  <si>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</si>
  <si>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</si>
  <si>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</si>
  <si>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</si>
  <si>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</si>
  <si>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</si>
  <si>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</si>
  <si>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</si>
  <si>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</si>
  <si>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</si>
  <si>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</si>
  <si>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</si>
  <si>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</si>
  <si>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</si>
  <si>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</si>
  <si>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</si>
  <si>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</si>
  <si>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</si>
  <si>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</si>
  <si>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</si>
  <si>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</si>
  <si>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</si>
  <si>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</si>
  <si>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</si>
  <si>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</si>
  <si>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</si>
  <si>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</si>
  <si>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</si>
  <si>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</si>
  <si>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</si>
  <si>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</si>
  <si>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</si>
  <si>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</si>
  <si>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</si>
  <si>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</si>
  <si>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</si>
  <si>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</si>
  <si>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</si>
  <si>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</si>
  <si>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</si>
  <si>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</si>
  <si>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</si>
  <si>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</si>
  <si>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</si>
  <si>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</si>
  <si>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</si>
  <si>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</si>
  <si>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</si>
  <si>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</si>
  <si>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</si>
  <si>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</si>
  <si>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</si>
  <si>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</si>
  <si>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</si>
  <si>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</si>
  <si>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</si>
  <si>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</si>
  <si>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</si>
  <si>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</si>
  <si>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</si>
  <si>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</si>
  <si>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</si>
  <si>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</si>
  <si>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</si>
  <si>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</si>
  <si>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</si>
  <si>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</si>
  <si>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</si>
  <si>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</si>
  <si>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</si>
  <si>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</si>
  <si>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</si>
  <si>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</si>
  <si>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</si>
  <si>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</si>
  <si>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</si>
  <si>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</si>
  <si>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</si>
  <si>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</si>
  <si>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</si>
  <si>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</si>
  <si>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</si>
  <si>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</si>
  <si>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</si>
  <si>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</si>
  <si>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</si>
  <si>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</si>
  <si>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</si>
  <si>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</si>
  <si>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</si>
  <si>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</si>
  <si>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</si>
  <si>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</si>
  <si>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</si>
  <si>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</si>
  <si>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</si>
  <si>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</si>
  <si>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</si>
  <si>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</si>
  <si>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</si>
  <si>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</si>
  <si>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</si>
  <si>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</si>
  <si>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</si>
  <si>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</si>
  <si>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</si>
  <si>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</si>
  <si>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</si>
  <si>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</si>
  <si>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</si>
  <si>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</si>
  <si>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</si>
  <si>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</si>
  <si>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</si>
  <si>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</si>
  <si>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</si>
  <si>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</si>
  <si>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</si>
  <si>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</si>
  <si>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</si>
  <si>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</si>
  <si>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</si>
  <si>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</si>
  <si>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</si>
  <si>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</si>
  <si>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</si>
  <si>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</si>
  <si>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</si>
  <si>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</si>
  <si>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</si>
  <si>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</si>
  <si>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</si>
  <si>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</si>
  <si>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</si>
  <si>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</si>
  <si>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</si>
  <si>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</si>
  <si>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</si>
  <si>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</si>
  <si>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</si>
  <si>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</si>
  <si>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</si>
  <si>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</si>
  <si>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</si>
  <si>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</si>
  <si>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</si>
  <si>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</si>
  <si>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</si>
  <si>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</si>
  <si>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</si>
  <si>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</si>
  <si>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</si>
  <si>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</si>
  <si>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</si>
  <si>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</si>
  <si>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</si>
  <si>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</si>
  <si>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</si>
  <si>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</si>
  <si>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</si>
  <si>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</si>
  <si>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</si>
  <si>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</si>
  <si>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</si>
  <si>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</si>
  <si>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</si>
  <si>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</si>
  <si>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</si>
  <si>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</si>
  <si>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</si>
  <si>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</si>
  <si>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</si>
  <si>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</si>
  <si>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</si>
  <si>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</si>
  <si>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</si>
  <si>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</si>
  <si>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</si>
  <si>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</si>
  <si>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</si>
  <si>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</si>
  <si>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</si>
  <si>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</si>
  <si>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</si>
  <si>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</si>
  <si>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</si>
  <si>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</si>
  <si>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</si>
  <si>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</si>
  <si>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</si>
  <si>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</si>
  <si>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</si>
  <si>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</si>
  <si>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</si>
  <si>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</si>
  <si>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</si>
  <si>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</si>
  <si>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</si>
  <si>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</si>
  <si>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</si>
  <si>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</si>
  <si>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</si>
  <si>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</si>
  <si>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</si>
  <si>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</si>
  <si>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</si>
  <si>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</si>
  <si>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</si>
  <si>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</si>
  <si>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</si>
  <si>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</si>
  <si>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</si>
  <si>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</si>
  <si>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</si>
  <si>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</si>
  <si>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</si>
  <si>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</si>
  <si>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</si>
  <si>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</si>
  <si>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</si>
  <si>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</si>
  <si>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</si>
  <si>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</si>
  <si>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</si>
  <si>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</si>
  <si>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</si>
  <si>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</si>
  <si>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</si>
  <si>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</si>
  <si>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</si>
  <si>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</si>
  <si>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</si>
  <si>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</si>
  <si>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</si>
  <si>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</si>
  <si>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</si>
  <si>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</si>
  <si>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</si>
  <si>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</si>
  <si>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</si>
  <si>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</si>
  <si>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</si>
  <si>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</si>
  <si>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</si>
  <si>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</si>
  <si>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</si>
  <si>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</si>
  <si>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</si>
  <si>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</si>
  <si>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</si>
  <si>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</si>
  <si>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</si>
  <si>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</si>
  <si>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</si>
  <si>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</si>
  <si>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</si>
  <si>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</si>
  <si>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</si>
  <si>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</si>
  <si>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</si>
  <si>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</si>
  <si>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</si>
  <si>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</si>
  <si>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</si>
  <si>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</si>
  <si>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</si>
  <si>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</si>
  <si>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</si>
  <si>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</si>
  <si>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</si>
  <si>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</si>
  <si>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</si>
  <si>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</si>
  <si>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</si>
  <si>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</si>
  <si>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</si>
  <si>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</si>
  <si>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</si>
  <si>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</si>
  <si>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</si>
  <si>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</si>
  <si>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</si>
  <si>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</si>
  <si>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</si>
  <si>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</si>
  <si>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</si>
  <si>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</si>
  <si>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</si>
  <si>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</si>
  <si>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</si>
  <si>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</si>
  <si>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</si>
  <si>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</si>
  <si>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</si>
  <si>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</si>
  <si>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</si>
  <si>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</si>
  <si>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</si>
  <si>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</si>
  <si>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</si>
  <si>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</si>
  <si>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</si>
  <si>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</si>
  <si>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</si>
  <si>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</si>
  <si>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</si>
  <si>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</si>
  <si>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</si>
  <si>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</si>
  <si>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</si>
  <si>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</si>
  <si>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</si>
  <si>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</si>
  <si>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</si>
  <si>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</si>
  <si>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</si>
  <si>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</si>
  <si>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</si>
  <si>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</si>
  <si>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</si>
  <si>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</si>
  <si>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</si>
  <si>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</si>
  <si>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</si>
  <si>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</si>
  <si>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</si>
  <si>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</si>
  <si>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</si>
  <si>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</si>
  <si>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</si>
  <si>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</si>
  <si>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</si>
  <si>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</si>
  <si>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</si>
  <si>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</si>
  <si>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</si>
  <si>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</si>
  <si>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</si>
  <si>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</si>
  <si>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</si>
  <si>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</si>
  <si>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</si>
  <si>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</si>
  <si>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</si>
  <si>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</si>
  <si>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</si>
  <si>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</si>
  <si>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</si>
  <si>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</si>
  <si>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</si>
  <si>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</si>
  <si>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</si>
  <si>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</si>
  <si>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</si>
  <si>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</si>
  <si>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</si>
  <si>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</si>
  <si>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</si>
  <si>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</si>
  <si>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</si>
  <si>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</si>
  <si>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</si>
  <si>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</si>
  <si>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</si>
  <si>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</si>
  <si>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</si>
  <si>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</si>
  <si>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</si>
  <si>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</si>
  <si>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</si>
  <si>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</si>
  <si>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</si>
  <si>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</si>
  <si>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</si>
  <si>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</si>
  <si>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</si>
  <si>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</si>
  <si>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</si>
  <si>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</si>
  <si>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</si>
  <si>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</si>
  <si>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</si>
  <si>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</si>
  <si>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</si>
  <si>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</si>
  <si>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</si>
  <si>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</si>
  <si>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</si>
  <si>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</si>
  <si>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</si>
  <si>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</si>
  <si>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</si>
  <si>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</si>
  <si>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</si>
  <si>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</si>
  <si>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</si>
  <si>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</si>
  <si>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</si>
  <si>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</si>
  <si>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</si>
  <si>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</si>
  <si>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</si>
  <si>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</si>
  <si>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</si>
  <si>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</si>
  <si>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</si>
  <si>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</si>
  <si>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</si>
  <si>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</si>
  <si>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</si>
  <si>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</si>
  <si>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</si>
  <si>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</si>
  <si>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</si>
  <si>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</si>
  <si>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</si>
  <si>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</si>
  <si>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</si>
  <si>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</si>
  <si>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</si>
  <si>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</si>
  <si>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</si>
  <si>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</si>
  <si>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</si>
  <si>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</si>
  <si>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</si>
  <si>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</si>
  <si>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</si>
  <si>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</si>
  <si>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</si>
  <si>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</si>
  <si>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</si>
  <si>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</si>
  <si>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</si>
  <si>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</si>
  <si>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</si>
  <si>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</si>
  <si>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</si>
  <si>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</si>
  <si>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</si>
  <si>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</si>
  <si>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</si>
  <si>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</si>
  <si>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</si>
  <si>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</si>
  <si>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</si>
  <si>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</si>
  <si>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</si>
  <si>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</si>
  <si>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</si>
  <si>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</si>
  <si>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</si>
  <si>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</si>
  <si>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</si>
  <si>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</si>
  <si>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</si>
  <si>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</si>
  <si>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</si>
  <si>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</si>
  <si>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</si>
  <si>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</si>
  <si>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</si>
  <si>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</si>
  <si>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</si>
  <si>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</si>
  <si>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</si>
  <si>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</si>
  <si>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</si>
  <si>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</si>
  <si>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</si>
  <si>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</si>
  <si>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</si>
  <si>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</si>
  <si>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</si>
  <si>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</si>
  <si>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</si>
  <si>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</si>
  <si>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</si>
  <si>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</si>
  <si>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</si>
  <si>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</si>
  <si>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</si>
  <si>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</si>
  <si>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</si>
  <si>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</si>
  <si>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</si>
  <si>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</si>
  <si>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</si>
  <si>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</si>
  <si>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</si>
  <si>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</si>
  <si>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</si>
  <si>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</si>
  <si>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</si>
  <si>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</si>
  <si>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</si>
  <si>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</si>
  <si>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</si>
  <si>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</si>
  <si>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</si>
  <si>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</si>
  <si>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</si>
  <si>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</si>
  <si>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</si>
  <si>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</si>
  <si>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</si>
  <si>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</si>
  <si>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</si>
  <si>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</si>
  <si>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</si>
  <si>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</si>
  <si>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</si>
  <si>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</si>
  <si>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</si>
  <si>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</si>
  <si>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</si>
  <si>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</si>
  <si>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</si>
  <si>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</si>
  <si>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</si>
  <si>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</si>
  <si>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</si>
  <si>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</si>
  <si>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</si>
  <si>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</si>
  <si>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</si>
  <si>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</si>
  <si>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</si>
  <si>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</si>
  <si>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</si>
  <si>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</si>
  <si>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</si>
  <si>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</si>
  <si>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</si>
  <si>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</si>
  <si>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</si>
  <si>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</si>
  <si>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</si>
  <si>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</si>
  <si>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</si>
  <si>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</si>
  <si>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</si>
  <si>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</si>
  <si>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</si>
  <si>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</si>
  <si>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</si>
  <si>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</si>
  <si>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</si>
  <si>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</si>
  <si>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</si>
  <si>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</si>
  <si>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</si>
  <si>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</si>
  <si>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</si>
  <si>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</si>
  <si>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</si>
  <si>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</si>
  <si>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</si>
  <si>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</si>
  <si>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</si>
  <si>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</si>
  <si>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</si>
  <si>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</si>
  <si>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</si>
  <si>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</si>
  <si>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</si>
  <si>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</si>
  <si>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</si>
  <si>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</si>
  <si>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</si>
  <si>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</si>
  <si>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</si>
  <si>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</si>
  <si>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</si>
  <si>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</si>
  <si>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</si>
  <si>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</si>
  <si>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</si>
  <si>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</si>
  <si>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</si>
  <si>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</si>
  <si>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</si>
  <si>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</si>
  <si>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</si>
  <si>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</si>
  <si>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</si>
  <si>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</si>
  <si>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</si>
  <si>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</si>
  <si>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</si>
  <si>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</si>
  <si>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</si>
  <si>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</si>
  <si>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</si>
  <si>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</si>
  <si>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</si>
  <si>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</si>
  <si>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</si>
  <si>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</si>
  <si>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</si>
  <si>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</si>
  <si>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</si>
  <si>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</si>
  <si>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</si>
  <si>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</si>
  <si>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</si>
  <si>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</si>
  <si>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</si>
  <si>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</si>
  <si>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</si>
  <si>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</si>
  <si>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</si>
  <si>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</si>
  <si>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</si>
  <si>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</si>
  <si>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</si>
  <si>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</si>
  <si>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</si>
  <si>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</si>
  <si>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</si>
  <si>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</si>
  <si>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</si>
  <si>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</si>
  <si>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</si>
  <si>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</si>
  <si>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</si>
  <si>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</si>
  <si>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</si>
  <si>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</si>
  <si>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</si>
  <si>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</si>
  <si>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</si>
  <si>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</si>
  <si>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</si>
  <si>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</si>
  <si>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</si>
  <si>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</si>
  <si>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</si>
  <si>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</si>
  <si>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</si>
  <si>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</si>
  <si>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</si>
  <si>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</si>
  <si>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</si>
  <si>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</si>
  <si>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</si>
  <si>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</si>
  <si>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</si>
  <si>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</si>
  <si>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</si>
  <si>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</si>
  <si>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</si>
  <si>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</si>
  <si>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</si>
  <si>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</si>
  <si>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</si>
  <si>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</si>
  <si>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</si>
  <si>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</si>
  <si>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</si>
  <si>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</si>
  <si>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</si>
  <si>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</si>
  <si>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</si>
  <si>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</si>
  <si>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</si>
  <si>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</si>
  <si>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</si>
  <si>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</si>
  <si>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</si>
  <si>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</si>
  <si>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</si>
  <si>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</si>
  <si>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</si>
  <si>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</si>
  <si>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</si>
  <si>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</si>
  <si>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</si>
  <si>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</si>
  <si>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</si>
  <si>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</si>
  <si>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</si>
  <si>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</si>
  <si>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</si>
  <si>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</si>
  <si>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</si>
  <si>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</si>
  <si>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</si>
  <si>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</si>
  <si>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</si>
  <si>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</si>
  <si>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</si>
  <si>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</si>
  <si>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</si>
  <si>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</si>
  <si>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</si>
  <si>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</si>
  <si>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</si>
  <si>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</si>
  <si>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</si>
  <si>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</si>
  <si>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</si>
  <si>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</si>
  <si>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</si>
  <si>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</si>
  <si>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</si>
  <si>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</si>
  <si>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</si>
  <si>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</si>
  <si>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</si>
  <si>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</si>
  <si>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</si>
  <si>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</si>
  <si>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</si>
  <si>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</si>
  <si>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</si>
  <si>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</si>
  <si>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</si>
  <si>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</si>
  <si>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</si>
  <si>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</si>
  <si>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</si>
  <si>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</si>
  <si>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</si>
  <si>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</si>
  <si>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</si>
  <si>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</si>
  <si>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</si>
  <si>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</si>
  <si>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</si>
  <si>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</si>
  <si>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</si>
  <si>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</si>
  <si>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</si>
  <si>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</si>
  <si>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</si>
  <si>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</si>
  <si>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</si>
  <si>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</si>
  <si>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</si>
  <si>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</si>
  <si>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</si>
  <si>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</si>
  <si>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</si>
  <si>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</si>
  <si>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</si>
  <si>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</si>
  <si>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</si>
  <si>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</si>
  <si>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</si>
  <si>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</si>
  <si>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</si>
  <si>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</si>
  <si>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</si>
  <si>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</si>
  <si>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</si>
  <si>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</si>
  <si>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</si>
  <si>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</si>
  <si>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</si>
  <si>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</si>
  <si>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</si>
  <si>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</si>
  <si>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</si>
  <si>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</si>
  <si>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</si>
  <si>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</si>
  <si>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</si>
  <si>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</si>
  <si>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</si>
  <si>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</si>
  <si>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</si>
  <si>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</si>
  <si>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</si>
  <si>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</si>
  <si>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</si>
  <si>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</si>
  <si>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</si>
  <si>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</si>
  <si>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</si>
  <si>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</si>
  <si>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</si>
  <si>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</si>
  <si>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</si>
  <si>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</si>
  <si>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</si>
  <si>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</si>
  <si>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</si>
  <si>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</si>
  <si>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</si>
  <si>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</si>
  <si>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</si>
  <si>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</si>
  <si>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</si>
  <si>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</si>
  <si>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</si>
  <si>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</si>
  <si>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</si>
  <si>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</si>
  <si>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</si>
  <si>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</si>
  <si>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</si>
  <si>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</si>
  <si>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</si>
  <si>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</si>
  <si>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</si>
  <si>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</si>
  <si>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</si>
  <si>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</si>
  <si>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</si>
  <si>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</si>
  <si>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</si>
  <si>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</si>
  <si>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</si>
  <si>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</si>
  <si>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</si>
  <si>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</si>
  <si>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</si>
  <si>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</si>
  <si>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</si>
  <si>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</si>
  <si>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</si>
  <si>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</si>
  <si>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</si>
  <si>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</si>
  <si>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</si>
  <si>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</si>
  <si>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</si>
  <si>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</si>
  <si>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</si>
  <si>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</si>
  <si>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</si>
  <si>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</si>
  <si>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</si>
  <si>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</si>
  <si>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</si>
  <si>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</si>
  <si>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</si>
  <si>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</si>
  <si>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</si>
  <si>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</si>
  <si>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</si>
  <si>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</si>
  <si>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</si>
  <si>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</si>
  <si>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</si>
  <si>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</si>
  <si>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</si>
  <si>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</si>
  <si>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</si>
  <si>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</si>
  <si>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</si>
  <si>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</si>
  <si>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</si>
  <si>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</si>
  <si>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</si>
  <si>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</si>
  <si>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</si>
  <si>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</si>
  <si>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</si>
  <si>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</si>
  <si>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</si>
  <si>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</si>
  <si>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</si>
  <si>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</si>
  <si>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</si>
  <si>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</si>
  <si>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</si>
  <si>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</si>
  <si>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</si>
  <si>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</si>
  <si>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</si>
  <si>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</si>
  <si>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</si>
  <si>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</si>
  <si>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</si>
  <si>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</si>
  <si>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</si>
  <si>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</si>
  <si>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</si>
  <si>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</si>
  <si>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</si>
  <si>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</si>
  <si>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</si>
  <si>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</si>
  <si>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</si>
  <si>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</si>
  <si>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</si>
  <si>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</si>
  <si>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</si>
  <si>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</si>
  <si>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</si>
  <si>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</si>
  <si>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</si>
  <si>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</si>
  <si>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</si>
  <si>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</si>
  <si>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</si>
  <si>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</si>
  <si>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</si>
  <si>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</si>
  <si>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</si>
  <si>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</si>
  <si>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</si>
  <si>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</si>
  <si>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</si>
  <si>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</si>
  <si>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</si>
  <si>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</si>
  <si>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</si>
  <si>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</si>
  <si>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</si>
  <si>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</si>
  <si>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</si>
  <si>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</si>
  <si>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</si>
  <si>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</si>
  <si>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</si>
  <si>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</si>
  <si>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</si>
  <si>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</si>
  <si>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</si>
  <si>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</si>
  <si>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</si>
  <si>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</si>
  <si>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</si>
  <si>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</si>
  <si>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</si>
  <si>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</si>
  <si>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</si>
  <si>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</si>
  <si>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</si>
  <si>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</si>
  <si>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</si>
  <si>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</si>
  <si>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</si>
  <si>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</si>
  <si>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</si>
  <si>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</si>
  <si>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</si>
  <si>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</si>
  <si>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</si>
  <si>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</si>
  <si>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</si>
  <si>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</si>
  <si>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</si>
  <si>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</si>
  <si>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</si>
  <si>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</si>
  <si>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</si>
  <si>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</si>
  <si>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</si>
  <si>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</si>
  <si>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</si>
  <si>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</si>
  <si>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</si>
  <si>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</si>
  <si>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</si>
  <si>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</si>
  <si>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</si>
  <si>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</si>
  <si>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</si>
  <si>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</si>
  <si>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</si>
  <si>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</si>
  <si>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</si>
  <si>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</si>
  <si>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</si>
  <si>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</si>
  <si>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</si>
  <si>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</si>
  <si>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</si>
  <si>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</si>
  <si>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</si>
  <si>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</si>
  <si>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</si>
  <si>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</si>
  <si>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</si>
  <si>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</si>
  <si>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</si>
  <si>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</si>
  <si>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</si>
  <si>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</si>
  <si>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</si>
  <si>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</si>
  <si>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</si>
  <si>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</si>
  <si>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</si>
  <si>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</si>
  <si>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</si>
  <si>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</si>
  <si>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</si>
  <si>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</si>
  <si>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</si>
  <si>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</si>
  <si>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</si>
  <si>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</si>
  <si>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</si>
  <si>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</si>
  <si>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</si>
  <si>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</si>
  <si>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</si>
  <si>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</si>
  <si>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</si>
  <si>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</si>
  <si>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</si>
  <si>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</si>
  <si>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</si>
  <si>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</si>
  <si>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</si>
  <si>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</si>
  <si>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</si>
  <si>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</si>
  <si>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</si>
  <si>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</si>
  <si>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</si>
  <si>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</si>
  <si>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</si>
  <si>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</si>
  <si>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</si>
  <si>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</si>
  <si>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</si>
  <si>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</si>
  <si>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</si>
  <si>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</si>
  <si>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</si>
  <si>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</si>
  <si>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</si>
  <si>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</si>
  <si>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</si>
  <si>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</si>
  <si>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</si>
  <si>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</si>
  <si>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</si>
  <si>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</si>
  <si>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</si>
  <si>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</si>
  <si>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</si>
  <si>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</si>
  <si>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</si>
  <si>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</si>
  <si>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</si>
  <si>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</si>
  <si>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</si>
  <si>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</si>
  <si>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</si>
  <si>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</si>
  <si>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</si>
  <si>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</si>
  <si>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</si>
  <si>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</si>
  <si>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</si>
  <si>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</si>
  <si>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</si>
  <si>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</si>
  <si>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</si>
  <si>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</si>
  <si>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</si>
  <si>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</si>
  <si>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</si>
  <si>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</si>
  <si>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</si>
  <si>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</si>
  <si>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</si>
  <si>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</si>
  <si>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</si>
  <si>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</si>
  <si>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</si>
  <si>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</si>
  <si>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</si>
  <si>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</si>
  <si>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</si>
  <si>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</si>
  <si>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</si>
  <si>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</si>
  <si>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</si>
  <si>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</si>
  <si>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</si>
  <si>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</si>
  <si>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</si>
  <si>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</si>
  <si>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</si>
  <si>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</si>
  <si>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</si>
  <si>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</si>
  <si>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</si>
  <si>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</si>
  <si>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</si>
  <si>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</si>
  <si>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</si>
  <si>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</si>
  <si>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</si>
  <si>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</si>
  <si>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</si>
  <si>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</si>
  <si>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</si>
  <si>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</si>
  <si>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</si>
  <si>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</si>
  <si>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</si>
  <si>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</si>
  <si>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</si>
  <si>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</si>
  <si>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</si>
  <si>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</si>
  <si>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</si>
  <si>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</si>
  <si>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</si>
  <si>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</si>
  <si>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</si>
  <si>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</si>
  <si>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</si>
  <si>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</si>
  <si>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</si>
  <si>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</si>
  <si>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</si>
  <si>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</si>
  <si>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</si>
  <si>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</si>
  <si>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</si>
  <si>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</si>
  <si>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</si>
  <si>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</si>
  <si>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</si>
  <si>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</si>
  <si>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</si>
  <si>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</si>
  <si>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</si>
  <si>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</si>
  <si>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</si>
  <si>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</si>
  <si>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</si>
  <si>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</si>
  <si>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</si>
  <si>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</si>
  <si>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</si>
  <si>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</si>
  <si>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</si>
  <si>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</si>
  <si>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</si>
  <si>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</si>
  <si>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</si>
  <si>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</si>
  <si>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</si>
  <si>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</si>
  <si>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</si>
  <si>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</si>
  <si>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</si>
  <si>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</si>
  <si>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</si>
  <si>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</si>
  <si>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</si>
  <si>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</si>
  <si>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</si>
  <si>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</si>
  <si>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</si>
  <si>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</si>
  <si>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</si>
  <si>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</si>
  <si>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</si>
  <si>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</si>
  <si>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</si>
  <si>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</si>
  <si>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</si>
  <si>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</si>
  <si>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</si>
  <si>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</si>
  <si>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</si>
  <si>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</si>
  <si>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</si>
  <si>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</si>
  <si>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</si>
  <si>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</si>
  <si>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</si>
  <si>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</si>
  <si>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</si>
  <si>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</si>
  <si>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</si>
  <si>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</si>
  <si>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</si>
  <si>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</si>
  <si>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</si>
  <si>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</si>
  <si>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</si>
  <si>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</si>
  <si>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</si>
  <si>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</si>
  <si>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</si>
  <si>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</si>
  <si>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</si>
  <si>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</si>
  <si>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</si>
  <si>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</si>
  <si>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</si>
  <si>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</si>
  <si>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</si>
  <si>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</si>
  <si>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</si>
  <si>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</si>
  <si>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</si>
  <si>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</si>
  <si>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</si>
  <si>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</si>
  <si>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</si>
  <si>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</si>
  <si>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</si>
  <si>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</si>
  <si>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</si>
  <si>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</si>
  <si>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</si>
  <si>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</si>
  <si>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</si>
  <si>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</si>
  <si>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</si>
  <si>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</si>
  <si>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</si>
  <si>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</si>
  <si>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</si>
  <si>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</si>
  <si>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</si>
  <si>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</si>
  <si>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</si>
  <si>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</si>
  <si>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</si>
  <si>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</si>
  <si>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</si>
  <si>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</si>
  <si>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</si>
  <si>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</si>
  <si>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</si>
  <si>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</si>
  <si>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</si>
  <si>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</si>
  <si>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</si>
  <si>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</si>
  <si>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</si>
  <si>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</si>
  <si>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</si>
  <si>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</si>
  <si>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</si>
  <si>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</si>
  <si>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</si>
  <si>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</si>
  <si>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</si>
  <si>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</si>
  <si>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</si>
  <si>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</si>
  <si>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</si>
  <si>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</si>
  <si>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</si>
  <si>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</si>
  <si>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</si>
  <si>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</si>
  <si>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</si>
  <si>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</si>
  <si>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</si>
  <si>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</si>
  <si>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</si>
  <si>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</si>
  <si>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</si>
  <si>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</si>
  <si>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</si>
  <si>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</si>
  <si>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</si>
  <si>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</si>
  <si>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</si>
  <si>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</si>
  <si>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</si>
  <si>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</si>
  <si>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</si>
  <si>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</si>
  <si>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</si>
  <si>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</si>
  <si>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</si>
  <si>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</si>
  <si>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</si>
  <si>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</si>
  <si>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</si>
  <si>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</si>
  <si>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</si>
  <si>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</si>
  <si>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</si>
  <si>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</si>
  <si>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</si>
  <si>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</si>
  <si>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</si>
  <si>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</si>
  <si>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</si>
  <si>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</si>
  <si>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</si>
  <si>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</si>
  <si>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</si>
  <si>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</si>
  <si>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</si>
  <si>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</si>
  <si>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</si>
  <si>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</si>
  <si>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</si>
  <si>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</si>
  <si>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</si>
  <si>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</si>
  <si>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</si>
  <si>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</si>
  <si>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</si>
  <si>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</si>
  <si>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</si>
  <si>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</si>
  <si>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</si>
  <si>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</si>
  <si>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</si>
  <si>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</si>
  <si>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</si>
  <si>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</si>
  <si>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</si>
  <si>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</si>
  <si>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</si>
  <si>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</si>
  <si>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</si>
  <si>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</si>
  <si>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</si>
  <si>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</si>
  <si>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</si>
  <si>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</si>
  <si>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</si>
  <si>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</si>
  <si>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</si>
  <si>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</si>
  <si>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</si>
  <si>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</si>
  <si>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</si>
  <si>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</si>
  <si>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</si>
  <si>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</si>
  <si>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</si>
  <si>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</si>
  <si>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</si>
  <si>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</si>
  <si>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</si>
  <si>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</si>
  <si>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</si>
  <si>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</si>
  <si>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</si>
  <si>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</si>
  <si>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</si>
  <si>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</si>
  <si>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</si>
  <si>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</si>
  <si>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</si>
  <si>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</si>
  <si>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</si>
  <si>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</si>
  <si>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</si>
  <si>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</si>
  <si>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</si>
  <si>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</si>
  <si>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</si>
  <si>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</si>
  <si>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</si>
  <si>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</si>
  <si>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</si>
  <si>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</si>
  <si>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</si>
  <si>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</si>
  <si>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</si>
  <si>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</si>
  <si>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</si>
  <si>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</si>
  <si>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</si>
  <si>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</si>
  <si>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</si>
  <si>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</si>
  <si>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</si>
  <si>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</si>
  <si>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</si>
  <si>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</si>
  <si>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</si>
  <si>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</si>
  <si>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</si>
  <si>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</si>
  <si>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</si>
  <si>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</si>
  <si>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</si>
  <si>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</si>
  <si>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</si>
  <si>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</si>
  <si>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</si>
  <si>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</si>
  <si>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</si>
  <si>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</si>
  <si>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</si>
  <si>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</si>
  <si>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</si>
  <si>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</si>
  <si>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</si>
  <si>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</si>
  <si>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</si>
  <si>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</si>
  <si>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</si>
  <si>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</si>
  <si>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</si>
  <si>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</si>
  <si>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</si>
  <si>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</si>
  <si>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</si>
  <si>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</si>
  <si>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</si>
  <si>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</si>
  <si>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</si>
  <si>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</si>
  <si>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</si>
  <si>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</si>
  <si>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</si>
  <si>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</si>
  <si>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</si>
  <si>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</si>
  <si>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</si>
  <si>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</si>
  <si>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</si>
  <si>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</si>
  <si>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</si>
  <si>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</si>
  <si>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</si>
  <si>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</si>
  <si>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</si>
  <si>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</si>
  <si>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</si>
  <si>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</si>
  <si>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</si>
  <si>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</si>
  <si>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</si>
  <si>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</si>
  <si>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</si>
  <si>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</si>
  <si>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</si>
  <si>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</si>
  <si>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</si>
  <si>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</si>
  <si>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</si>
  <si>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</si>
  <si>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</si>
  <si>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</si>
  <si>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</si>
  <si>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</si>
  <si>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</si>
  <si>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</si>
  <si>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</si>
  <si>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</si>
  <si>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</si>
  <si>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</si>
  <si>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</si>
  <si>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</si>
  <si>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</si>
  <si>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</si>
  <si>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</si>
  <si>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</si>
  <si>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</si>
  <si>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</si>
  <si>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</si>
  <si>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</si>
  <si>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</si>
  <si>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</si>
  <si>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</si>
  <si>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</si>
  <si>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</si>
  <si>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</si>
  <si>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</si>
  <si>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</si>
  <si>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</si>
  <si>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</si>
  <si>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</si>
  <si>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</si>
  <si>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</si>
  <si>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</si>
  <si>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</si>
  <si>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</si>
  <si>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</si>
  <si>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</si>
  <si>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</si>
  <si>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</si>
  <si>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</si>
  <si>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</si>
  <si>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</si>
  <si>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</si>
  <si>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</si>
  <si>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</si>
  <si>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</si>
  <si>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</si>
  <si>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</si>
  <si>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</si>
  <si>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</si>
  <si>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</si>
  <si>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</si>
  <si>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</si>
  <si>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</si>
  <si>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</si>
  <si>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</si>
  <si>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</si>
  <si>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</si>
  <si>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</si>
  <si>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</si>
  <si>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</si>
  <si>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</si>
  <si>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</si>
  <si>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</si>
  <si>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</si>
  <si>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</si>
  <si>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</si>
  <si>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</si>
  <si>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</si>
  <si>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</si>
  <si>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</si>
  <si>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</si>
  <si>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</si>
  <si>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</si>
  <si>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</si>
  <si>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</si>
  <si>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</si>
  <si>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</si>
  <si>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</si>
  <si>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</si>
  <si>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</si>
  <si>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</si>
  <si>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</si>
  <si>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</si>
  <si>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</si>
  <si>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</si>
  <si>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</si>
  <si>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</si>
  <si>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</si>
  <si>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</si>
  <si>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</si>
  <si>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</si>
  <si>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</si>
  <si>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</si>
  <si>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</si>
  <si>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</si>
  <si>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</si>
  <si>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</si>
  <si>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</si>
  <si>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</si>
  <si>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</si>
  <si>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</si>
  <si>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</si>
  <si>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</si>
  <si>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</si>
  <si>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</si>
  <si>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</si>
  <si>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</si>
  <si>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</si>
  <si>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</si>
  <si>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</si>
  <si>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</si>
  <si>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</si>
  <si>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</si>
  <si>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</si>
  <si>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</si>
  <si>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</si>
  <si>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</si>
  <si>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</si>
  <si>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</si>
  <si>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</si>
  <si>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</si>
  <si>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</si>
  <si>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</si>
  <si>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</si>
  <si>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</si>
  <si>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</si>
  <si>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</si>
  <si>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</si>
  <si>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</si>
  <si>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</si>
  <si>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</si>
  <si>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</si>
  <si>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</si>
  <si>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</si>
  <si>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</si>
  <si>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</si>
  <si>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</si>
  <si>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</si>
  <si>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</si>
  <si>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</si>
  <si>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</si>
  <si>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</si>
  <si>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</si>
  <si>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</si>
  <si>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</si>
  <si>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</si>
  <si>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</si>
  <si>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</si>
  <si>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</si>
  <si>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</si>
  <si>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</si>
  <si>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</si>
  <si>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</si>
  <si>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</si>
  <si>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</si>
  <si>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</si>
  <si>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</si>
  <si>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</si>
  <si>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</si>
  <si>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</si>
  <si>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</si>
  <si>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</si>
  <si>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</si>
  <si>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</si>
  <si>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</si>
  <si>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</si>
  <si>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</si>
  <si>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</si>
  <si>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</si>
  <si>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</si>
  <si>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</si>
  <si>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</si>
  <si>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</si>
  <si>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</si>
  <si>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</si>
  <si>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</si>
  <si>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</si>
  <si>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</si>
  <si>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</si>
  <si>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</si>
  <si>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</si>
  <si>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</si>
  <si>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</si>
  <si>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</si>
  <si>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</si>
  <si>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</si>
  <si>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</si>
  <si>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</si>
  <si>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</si>
  <si>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</si>
  <si>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</si>
  <si>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</si>
  <si>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</si>
  <si>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</si>
  <si>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</si>
  <si>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</si>
  <si>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</si>
  <si>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</si>
  <si>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</si>
  <si>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</si>
  <si>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</si>
  <si>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</si>
  <si>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</si>
  <si>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</si>
  <si>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</si>
  <si>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</si>
  <si>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</si>
  <si>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</si>
  <si>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</si>
  <si>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</si>
  <si>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</si>
  <si>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</si>
  <si>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</si>
  <si>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</si>
  <si>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</si>
  <si>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</si>
  <si>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</si>
  <si>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</si>
  <si>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</si>
  <si>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</si>
  <si>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</si>
  <si>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</si>
  <si>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</si>
  <si>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</si>
  <si>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</si>
  <si>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</si>
  <si>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</si>
  <si>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</si>
  <si>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</si>
  <si>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</si>
  <si>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</si>
  <si>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</si>
  <si>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</si>
  <si>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</si>
  <si>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</si>
  <si>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</si>
  <si>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</si>
  <si>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</si>
  <si>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</si>
  <si>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</si>
  <si>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</si>
  <si>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</si>
  <si>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</si>
  <si>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</si>
  <si>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</si>
  <si>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</si>
  <si>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</si>
  <si>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</si>
  <si>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</si>
  <si>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</si>
  <si>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</si>
  <si>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</si>
  <si>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</si>
  <si>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</si>
  <si>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</si>
  <si>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</si>
  <si>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</si>
  <si>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</si>
  <si>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</si>
  <si>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</si>
  <si>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</si>
  <si>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</si>
  <si>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</si>
  <si>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</si>
  <si>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</si>
  <si>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</si>
  <si>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</si>
  <si>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</si>
  <si>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</si>
  <si>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</si>
  <si>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</si>
  <si>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</si>
  <si>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</si>
  <si>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</si>
  <si>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</si>
  <si>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</si>
  <si>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</si>
  <si>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</si>
  <si>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</si>
  <si>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</si>
  <si>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</si>
  <si>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</si>
  <si>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</si>
  <si>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</si>
  <si>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</si>
  <si>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</si>
  <si>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</si>
  <si>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</si>
  <si>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</si>
  <si>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</si>
  <si>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</si>
  <si>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</si>
  <si>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</si>
  <si>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</si>
  <si>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</si>
  <si>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</si>
  <si>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</si>
  <si>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</si>
  <si>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</si>
  <si>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</si>
  <si>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</si>
  <si>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</si>
  <si>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</si>
  <si>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</si>
  <si>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</si>
  <si>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</si>
  <si>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</si>
  <si>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</si>
  <si>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</si>
  <si>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</si>
  <si>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</si>
  <si>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</si>
  <si>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</si>
  <si>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</si>
  <si>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</si>
  <si>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</si>
  <si>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</si>
  <si>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</si>
  <si>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</si>
  <si>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</si>
  <si>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</si>
  <si>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</si>
  <si>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</si>
  <si>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</si>
  <si>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</si>
  <si>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</si>
  <si>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</si>
  <si>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</si>
  <si>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</si>
  <si>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</si>
  <si>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</si>
  <si>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</si>
  <si>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</si>
  <si>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</si>
  <si>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</si>
  <si>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</si>
  <si>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</si>
  <si>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</si>
  <si>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</si>
  <si>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</si>
  <si>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</si>
  <si>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</si>
  <si>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</si>
  <si>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</si>
  <si>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</si>
  <si>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</si>
  <si>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</si>
  <si>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</si>
  <si>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</si>
  <si>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</si>
  <si>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</si>
  <si>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</si>
  <si>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</si>
  <si>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</si>
  <si>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</si>
  <si>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</si>
  <si>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</si>
  <si>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</si>
  <si>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</si>
  <si>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</si>
  <si>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</si>
  <si>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</si>
  <si>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</si>
  <si>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</si>
  <si>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</si>
  <si>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</si>
  <si>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</si>
  <si>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</si>
  <si>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</si>
  <si>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</si>
  <si>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</si>
  <si>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</si>
  <si>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</si>
  <si>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</si>
  <si>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</si>
  <si>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</si>
  <si>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</si>
  <si>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</si>
  <si>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</si>
  <si>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</si>
  <si>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</si>
  <si>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</si>
  <si>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</si>
  <si>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</si>
  <si>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</si>
  <si>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</si>
  <si>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</si>
  <si>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</si>
  <si>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</si>
  <si>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</si>
  <si>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</si>
  <si>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</si>
  <si>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</si>
  <si>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</si>
  <si>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</si>
  <si>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</si>
  <si>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</si>
  <si>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</si>
  <si>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</si>
  <si>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</si>
  <si>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</si>
  <si>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</si>
  <si>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</si>
  <si>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</si>
  <si>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</si>
  <si>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</si>
  <si>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</si>
  <si>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</si>
  <si>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</si>
  <si>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</si>
  <si>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</si>
  <si>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</si>
  <si>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</si>
  <si>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</si>
  <si>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</si>
  <si>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</si>
  <si>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</si>
  <si>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</si>
  <si>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</si>
  <si>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</si>
  <si>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</si>
  <si>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</si>
  <si>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</si>
  <si>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</si>
  <si>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</si>
  <si>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</si>
  <si>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</si>
  <si>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</si>
  <si>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</si>
  <si>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</si>
  <si>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</si>
  <si>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</si>
  <si>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</si>
  <si>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</si>
  <si>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</si>
  <si>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</si>
  <si>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</si>
  <si>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</si>
  <si>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</si>
  <si>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</si>
  <si>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</si>
  <si>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</si>
  <si>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</si>
  <si>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</si>
  <si>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</si>
  <si>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</si>
  <si>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</si>
  <si>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</si>
  <si>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</si>
  <si>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</si>
  <si>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</si>
  <si>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</si>
  <si>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</si>
  <si>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</si>
  <si>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</si>
  <si>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</si>
  <si>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</si>
  <si>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</si>
  <si>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</si>
  <si>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</si>
  <si>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</si>
  <si>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</si>
  <si>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</si>
  <si>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</si>
  <si>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</si>
  <si>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</si>
  <si>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</si>
  <si>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</si>
  <si>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</si>
  <si>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</si>
  <si>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</si>
  <si>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</si>
  <si>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</si>
  <si>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</si>
  <si>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</si>
  <si>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</si>
  <si>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</si>
  <si>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</si>
  <si>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</si>
  <si>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</si>
  <si>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</si>
  <si>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</si>
  <si>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</si>
  <si>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</si>
  <si>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</si>
  <si>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</si>
  <si>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</si>
  <si>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</si>
  <si>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</si>
  <si>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</si>
  <si>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</si>
  <si>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</si>
  <si>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</si>
  <si>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</si>
  <si>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</si>
  <si>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</si>
  <si>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</si>
  <si>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</si>
  <si>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</si>
  <si>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</si>
  <si>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</si>
  <si>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</si>
  <si>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</si>
  <si>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</si>
  <si>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</si>
  <si>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</si>
  <si>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</si>
  <si>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</si>
  <si>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</si>
  <si>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</si>
  <si>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</si>
  <si>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</si>
  <si>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</si>
  <si>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</si>
  <si>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</si>
  <si>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</si>
  <si>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</si>
  <si>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</si>
  <si>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</si>
  <si>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</si>
  <si>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</si>
  <si>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</si>
  <si>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</si>
  <si>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</si>
  <si>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</si>
  <si>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</si>
  <si>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</si>
  <si>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</si>
  <si>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</si>
  <si>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</si>
  <si>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</si>
  <si>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</si>
  <si>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</si>
  <si>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</si>
  <si>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</si>
  <si>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</si>
  <si>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</si>
  <si>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</si>
  <si>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</si>
  <si>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</si>
  <si>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</si>
  <si>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</si>
  <si>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</si>
  <si>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</si>
  <si>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</si>
  <si>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</si>
  <si>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</si>
  <si>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</si>
  <si>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</si>
  <si>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</si>
  <si>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</si>
  <si>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</si>
  <si>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</si>
  <si>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</si>
  <si>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</si>
  <si>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</si>
  <si>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</si>
  <si>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</si>
  <si>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</si>
  <si>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</si>
  <si>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</si>
  <si>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</si>
  <si>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</si>
  <si>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</si>
  <si>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</si>
  <si>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</si>
  <si>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</si>
  <si>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</si>
  <si>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</si>
  <si>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</si>
  <si>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</si>
  <si>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</si>
  <si>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</si>
  <si>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</si>
  <si>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</si>
  <si>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</si>
  <si>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</si>
  <si>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</si>
  <si>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</si>
  <si>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</si>
  <si>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</si>
  <si>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</si>
  <si>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</si>
  <si>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</si>
  <si>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</si>
  <si>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</si>
  <si>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</si>
  <si>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</si>
  <si>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</si>
  <si>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</si>
  <si>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</si>
  <si>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</si>
  <si>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</si>
  <si>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</si>
  <si>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</si>
  <si>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</si>
  <si>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</si>
  <si>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</si>
  <si>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</si>
  <si>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</si>
  <si>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</si>
  <si>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</si>
  <si>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</si>
  <si>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</si>
  <si>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</si>
  <si>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</si>
  <si>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</si>
  <si>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</si>
  <si>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</si>
  <si>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</si>
  <si>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</si>
  <si>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</si>
  <si>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</si>
  <si>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</si>
  <si>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</si>
  <si>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</si>
  <si>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</si>
  <si>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</si>
  <si>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</si>
  <si>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</si>
  <si>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</si>
  <si>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</si>
  <si>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</si>
  <si>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</si>
  <si>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</si>
  <si>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</si>
  <si>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</si>
  <si>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</si>
  <si>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</si>
  <si>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</si>
  <si>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</si>
  <si>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</si>
  <si>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</si>
  <si>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</si>
  <si>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</si>
  <si>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</si>
  <si>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</si>
  <si>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</si>
  <si>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</si>
  <si>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</si>
  <si>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</si>
  <si>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</si>
  <si>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</si>
  <si>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</si>
  <si>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</si>
  <si>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</si>
  <si>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</si>
  <si>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</si>
  <si>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</si>
  <si>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</si>
  <si>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</si>
  <si>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</si>
  <si>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</si>
  <si>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</si>
  <si>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</si>
  <si>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</si>
  <si>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</si>
  <si>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</si>
  <si>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</si>
  <si>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</si>
  <si>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</si>
  <si>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</si>
  <si>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</si>
  <si>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</si>
  <si>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</si>
  <si>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</si>
  <si>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</si>
  <si>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</si>
  <si>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</si>
  <si>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</si>
  <si>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</si>
  <si>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</si>
  <si>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</si>
  <si>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</si>
  <si>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</si>
  <si>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</si>
  <si>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</si>
  <si>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</si>
  <si>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</si>
  <si>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</si>
  <si>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</si>
  <si>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</si>
  <si>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</si>
  <si>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</si>
  <si>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</si>
  <si>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</si>
  <si>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</si>
  <si>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</si>
  <si>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</si>
  <si>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</si>
  <si>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</si>
  <si>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</si>
  <si>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</si>
  <si>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</si>
  <si>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</si>
  <si>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</si>
  <si>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</si>
  <si>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</si>
  <si>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</si>
  <si>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</si>
  <si>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</si>
  <si>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</si>
  <si>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</si>
  <si>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</si>
  <si>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</si>
  <si>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</si>
  <si>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</si>
  <si>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</si>
  <si>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</si>
  <si>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</si>
  <si>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</si>
  <si>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</si>
  <si>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</si>
  <si>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</si>
  <si>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</si>
  <si>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</si>
  <si>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</si>
  <si>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</si>
  <si>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</si>
  <si>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</si>
  <si>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</si>
  <si>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</si>
  <si>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</si>
  <si>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</si>
  <si>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</si>
  <si>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</si>
  <si>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</si>
  <si>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</si>
  <si>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</si>
  <si>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</si>
  <si>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</si>
  <si>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</si>
  <si>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</si>
  <si>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</si>
  <si>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</si>
  <si>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</si>
  <si>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</si>
  <si>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</si>
  <si>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</si>
  <si>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</si>
  <si>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</si>
  <si>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</si>
  <si>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</si>
  <si>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</si>
  <si>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</si>
  <si>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</si>
  <si>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</si>
  <si>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</si>
  <si>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</si>
  <si>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</si>
  <si>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</si>
  <si>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</si>
  <si>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</si>
  <si>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</si>
  <si>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</si>
  <si>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</si>
  <si>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</si>
  <si>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</si>
  <si>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</si>
  <si>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</si>
  <si>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</si>
  <si>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</si>
  <si>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</si>
  <si>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</si>
  <si>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</si>
  <si>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</si>
  <si>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</si>
  <si>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</si>
  <si>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</si>
  <si>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</si>
  <si>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</si>
  <si>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</si>
  <si>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</si>
  <si>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</si>
  <si>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</si>
  <si>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</si>
  <si>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</si>
  <si>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</si>
  <si>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</si>
  <si>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</si>
  <si>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</si>
  <si>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</si>
  <si>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</si>
  <si>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</si>
  <si>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</si>
  <si>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</si>
  <si>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</si>
  <si>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</si>
  <si>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</si>
  <si>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</si>
  <si>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</si>
  <si>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</si>
  <si>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</si>
  <si>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</si>
  <si>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</si>
  <si>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</si>
  <si>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</si>
  <si>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</si>
  <si>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</si>
  <si>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</si>
  <si>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</si>
  <si>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</si>
  <si>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</si>
  <si>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</si>
  <si>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</si>
  <si>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</si>
  <si>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</si>
  <si>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</si>
  <si>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</si>
  <si>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</si>
  <si>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</si>
  <si>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</si>
  <si>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</si>
  <si>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</si>
  <si>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</si>
  <si>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</si>
  <si>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</si>
  <si>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</si>
  <si>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</si>
  <si>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</si>
  <si>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</si>
  <si>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</si>
  <si>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</si>
  <si>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</si>
  <si>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</si>
  <si>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</si>
  <si>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</si>
  <si>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</si>
  <si>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</si>
  <si>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</si>
  <si>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</si>
  <si>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</si>
  <si>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</si>
  <si>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</si>
  <si>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</si>
  <si>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</si>
  <si>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</si>
  <si>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</si>
  <si>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</si>
  <si>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</si>
  <si>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</si>
  <si>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</si>
  <si>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</si>
  <si>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</si>
  <si>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</si>
  <si>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</si>
  <si>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</si>
  <si>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</si>
  <si>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</si>
  <si>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</si>
  <si>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</si>
  <si>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</si>
  <si>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</si>
  <si>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</si>
  <si>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</si>
  <si>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</si>
  <si>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</si>
  <si>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</si>
  <si>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</si>
  <si>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</si>
  <si>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</si>
  <si>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</si>
  <si>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</si>
  <si>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</si>
  <si>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</si>
  <si>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</si>
  <si>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</si>
  <si>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</si>
  <si>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</si>
  <si>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</si>
  <si>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</si>
  <si>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</si>
  <si>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</si>
  <si>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</si>
  <si>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</si>
  <si>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</si>
  <si>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</si>
  <si>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</si>
  <si>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</si>
  <si>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</si>
  <si>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</si>
  <si>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</si>
  <si>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</si>
  <si>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</si>
  <si>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</si>
  <si>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</si>
  <si>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</si>
  <si>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</si>
  <si>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</si>
  <si>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</si>
  <si>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</si>
  <si>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</si>
  <si>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</si>
  <si>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</si>
  <si>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</si>
  <si>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</si>
  <si>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</si>
  <si>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</si>
  <si>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</si>
  <si>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</si>
  <si>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</si>
  <si>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</si>
  <si>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</si>
  <si>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</si>
  <si>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</si>
  <si>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</si>
  <si>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</si>
  <si>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</si>
  <si>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</si>
  <si>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</si>
  <si>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</si>
  <si>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</si>
  <si>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</si>
  <si>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</si>
  <si>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</si>
  <si>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</si>
  <si>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</si>
  <si>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</si>
  <si>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</si>
  <si>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</si>
  <si>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</si>
  <si>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</si>
  <si>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</si>
  <si>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</si>
  <si>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</si>
  <si>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</si>
  <si>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</si>
  <si>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</si>
  <si>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</si>
  <si>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</si>
  <si>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</si>
  <si>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</si>
  <si>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</si>
  <si>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</si>
  <si>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</si>
  <si>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</si>
  <si>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</si>
  <si>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</si>
  <si>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</si>
  <si>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</si>
  <si>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</si>
  <si>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</si>
  <si>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</si>
  <si>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</si>
  <si>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</si>
  <si>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</si>
  <si>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</si>
  <si>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</si>
  <si>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</si>
  <si>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</si>
  <si>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</si>
  <si>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</si>
  <si>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</si>
  <si>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</si>
  <si>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</si>
  <si>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</si>
  <si>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</si>
  <si>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</si>
  <si>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</si>
  <si>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</si>
  <si>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</si>
  <si>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</si>
  <si>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</si>
  <si>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</si>
  <si>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</si>
  <si>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</si>
  <si>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</si>
  <si>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</si>
  <si>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</si>
  <si>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</si>
  <si>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</si>
  <si>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</si>
  <si>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</si>
  <si>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</si>
  <si>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</si>
  <si>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</si>
  <si>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</si>
  <si>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</si>
  <si>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</si>
  <si>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</si>
  <si>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</si>
  <si>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</si>
  <si>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</si>
  <si>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</si>
  <si>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</si>
  <si>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</si>
  <si>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</si>
  <si>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</si>
  <si>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</si>
  <si>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</si>
  <si>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</si>
  <si>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</si>
  <si>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</si>
  <si>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</si>
  <si>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</si>
  <si>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</si>
  <si>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</si>
  <si>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</si>
  <si>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</si>
  <si>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</si>
  <si>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</si>
  <si>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</si>
  <si>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</si>
  <si>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</si>
  <si>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</si>
  <si>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</si>
  <si>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</si>
  <si>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</si>
  <si>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</si>
  <si>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</si>
  <si>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</si>
  <si>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</si>
  <si>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</si>
  <si>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</si>
  <si>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</si>
  <si>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</si>
  <si>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</si>
  <si>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</si>
  <si>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</si>
  <si>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</si>
  <si>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</si>
  <si>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</si>
  <si>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</si>
  <si>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</si>
  <si>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</si>
  <si>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</si>
  <si>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</si>
  <si>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</si>
  <si>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</si>
  <si>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</si>
  <si>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</si>
  <si>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</si>
  <si>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</si>
  <si>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</si>
  <si>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</si>
  <si>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</si>
  <si>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</si>
  <si>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</si>
  <si>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</si>
  <si>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</si>
  <si>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</si>
  <si>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</si>
  <si>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</si>
  <si>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</si>
  <si>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</si>
  <si>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</si>
  <si>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</si>
  <si>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</si>
  <si>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</si>
  <si>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</si>
  <si>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</si>
  <si>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</si>
  <si>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</si>
  <si>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</si>
  <si>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</si>
  <si>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</si>
  <si>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</si>
  <si>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</si>
  <si>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</si>
  <si>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</si>
  <si>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</si>
  <si>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</si>
  <si>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</si>
  <si>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</si>
  <si>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</si>
  <si>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</si>
  <si>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</si>
  <si>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</si>
  <si>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</si>
  <si>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</si>
  <si>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</si>
  <si>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</si>
  <si>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</si>
  <si>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</si>
  <si>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</si>
  <si>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</si>
  <si>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</si>
  <si>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</si>
  <si>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</si>
  <si>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</si>
  <si>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</si>
  <si>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</si>
  <si>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</si>
  <si>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</si>
  <si>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</si>
  <si>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</si>
  <si>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</si>
  <si>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</si>
  <si>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</si>
  <si>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</si>
  <si>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</si>
  <si>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</si>
  <si>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</si>
  <si>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</si>
  <si>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</si>
  <si>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</si>
  <si>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</si>
  <si>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</si>
  <si>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</si>
  <si>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</si>
  <si>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</si>
  <si>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</si>
  <si>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</si>
  <si>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</si>
  <si>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</si>
  <si>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</si>
  <si>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</si>
  <si>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</si>
  <si>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</si>
  <si>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</si>
  <si>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</si>
  <si>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</si>
  <si>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</si>
  <si>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</si>
  <si>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</si>
  <si>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</si>
  <si>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</si>
  <si>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</si>
  <si>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</si>
  <si>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</si>
  <si>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</si>
  <si>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</si>
  <si>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</si>
  <si>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</si>
  <si>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</si>
  <si>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</si>
  <si>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</si>
  <si>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</si>
  <si>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</si>
  <si>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</si>
  <si>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</si>
  <si>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</si>
  <si>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</si>
  <si>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</si>
  <si>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</si>
  <si>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</si>
  <si>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</si>
  <si>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</si>
  <si>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</si>
  <si>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</si>
  <si>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</si>
  <si>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</si>
  <si>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</si>
  <si>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</si>
  <si>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</si>
  <si>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</si>
  <si>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</si>
  <si>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</si>
  <si>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</si>
  <si>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</si>
  <si>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</si>
  <si>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</si>
  <si>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</si>
  <si>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</si>
  <si>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</si>
  <si>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</si>
  <si>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</si>
  <si>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</si>
  <si>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</si>
  <si>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</si>
  <si>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</si>
  <si>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</si>
  <si>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</si>
  <si>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</si>
  <si>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</si>
  <si>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</si>
  <si>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</si>
  <si>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</si>
  <si>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</si>
  <si>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</si>
  <si>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</si>
  <si>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</si>
  <si>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</si>
  <si>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</si>
  <si>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</si>
  <si>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</si>
  <si>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</si>
  <si>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</si>
  <si>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</si>
  <si>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</si>
  <si>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</si>
  <si>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</si>
  <si>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</si>
  <si>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</si>
  <si>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</si>
  <si>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</si>
  <si>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</si>
  <si>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</si>
  <si>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</si>
  <si>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</si>
  <si>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</si>
  <si>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</si>
  <si>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</si>
  <si>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</si>
  <si>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</si>
  <si>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</si>
  <si>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</si>
  <si>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</si>
  <si>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</si>
  <si>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</si>
  <si>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</si>
  <si>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</si>
  <si>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</si>
  <si>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</si>
  <si>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</si>
  <si>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</si>
  <si>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</si>
  <si>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</si>
  <si>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</si>
  <si>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</si>
  <si>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</si>
  <si>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</si>
  <si>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</si>
  <si>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</si>
  <si>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</si>
  <si>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</si>
  <si>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</si>
  <si>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</si>
  <si>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</si>
  <si>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</si>
  <si>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</si>
  <si>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</si>
  <si>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</si>
  <si>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</si>
  <si>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</si>
  <si>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</si>
  <si>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</si>
  <si>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</si>
  <si>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</si>
  <si>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</si>
  <si>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</si>
  <si>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</si>
  <si>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</si>
  <si>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</si>
  <si>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</si>
  <si>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</si>
  <si>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</si>
  <si>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</si>
  <si>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</si>
  <si>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</si>
  <si>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</si>
  <si>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</si>
  <si>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</si>
  <si>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</si>
  <si>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</si>
  <si>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</si>
  <si>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</si>
  <si>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</si>
  <si>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</si>
  <si>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</si>
  <si>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</si>
  <si>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</si>
  <si>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</si>
  <si>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</si>
  <si>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</si>
  <si>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</si>
  <si>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</si>
  <si>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</si>
  <si>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</si>
  <si>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</si>
  <si>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</si>
  <si>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</si>
  <si>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</si>
  <si>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</si>
  <si>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</si>
  <si>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</si>
  <si>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</si>
  <si>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</si>
  <si>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</si>
  <si>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</si>
  <si>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</si>
  <si>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</si>
  <si>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</si>
  <si>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</si>
  <si>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</si>
  <si>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</si>
  <si>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</si>
  <si>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</si>
  <si>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</si>
  <si>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</si>
  <si>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</si>
  <si>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</si>
  <si>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</si>
  <si>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</si>
  <si>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</si>
  <si>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</si>
  <si>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</si>
  <si>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</si>
  <si>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</si>
  <si>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</si>
  <si>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</si>
  <si>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</si>
  <si>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</si>
  <si>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</si>
  <si>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</si>
  <si>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</si>
  <si>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</si>
  <si>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</si>
  <si>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</si>
  <si>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</si>
  <si>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</si>
  <si>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</si>
  <si>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</si>
  <si>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</si>
  <si>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</si>
  <si>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</si>
  <si>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</si>
  <si>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</si>
  <si>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</si>
  <si>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</si>
  <si>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</si>
  <si>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</si>
  <si>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</si>
  <si>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</si>
  <si>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</si>
  <si>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</si>
  <si>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</si>
  <si>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</si>
  <si>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</si>
  <si>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</si>
  <si>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</si>
  <si>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</si>
  <si>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</si>
  <si>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</si>
  <si>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</si>
  <si>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</si>
  <si>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</si>
  <si>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</si>
  <si>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</si>
  <si>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</si>
  <si>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</si>
  <si>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</si>
  <si>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</si>
  <si>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</si>
  <si>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</si>
  <si>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</si>
  <si>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</si>
  <si>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</si>
  <si>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</si>
  <si>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</si>
  <si>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</si>
  <si>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</si>
  <si>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</si>
  <si>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</si>
  <si>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</si>
  <si>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</si>
  <si>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</si>
  <si>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</si>
  <si>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</si>
  <si>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</si>
  <si>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</si>
  <si>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</si>
  <si>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</si>
  <si>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</si>
  <si>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</si>
  <si>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</si>
  <si>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</si>
  <si>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</si>
  <si>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</si>
  <si>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</si>
  <si>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</si>
  <si>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</si>
  <si>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</si>
  <si>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</si>
  <si>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</si>
  <si>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</si>
  <si>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</si>
  <si>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</si>
  <si>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</si>
  <si>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</si>
  <si>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</si>
  <si>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</si>
  <si>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</si>
  <si>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</si>
  <si>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</si>
  <si>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</si>
  <si>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</si>
  <si>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</si>
  <si>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</si>
  <si>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</si>
  <si>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</si>
  <si>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</si>
  <si>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</si>
  <si>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</si>
  <si>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</si>
  <si>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</si>
  <si>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</si>
  <si>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</si>
  <si>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</si>
  <si>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</si>
  <si>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</si>
  <si>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</si>
  <si>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</si>
  <si>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</si>
  <si>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</si>
  <si>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</si>
  <si>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</si>
  <si>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</si>
  <si>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</si>
  <si>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</si>
  <si>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</si>
  <si>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</si>
  <si>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</si>
  <si>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</si>
  <si>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</si>
  <si>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</si>
  <si>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</si>
  <si>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</si>
  <si>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</si>
  <si>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</si>
  <si>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</si>
  <si>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</si>
  <si>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</si>
  <si>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</si>
  <si>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</si>
  <si>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</si>
  <si>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</si>
  <si>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</si>
  <si>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</si>
  <si>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</si>
  <si>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</si>
  <si>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</si>
  <si>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</si>
  <si>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</si>
  <si>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</si>
  <si>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</si>
  <si>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</si>
  <si>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</si>
  <si>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</si>
  <si>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</si>
  <si>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</si>
  <si>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</si>
  <si>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</si>
  <si>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</si>
  <si>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</si>
  <si>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</si>
  <si>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</si>
  <si>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</si>
  <si>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</si>
  <si>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</si>
  <si>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</si>
  <si>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</si>
  <si>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</si>
  <si>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</si>
  <si>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</si>
  <si>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</si>
  <si>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</si>
  <si>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</si>
  <si>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</si>
  <si>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</si>
  <si>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</si>
  <si>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</si>
  <si>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</si>
  <si>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</si>
  <si>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</si>
  <si>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</si>
  <si>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</si>
  <si>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</si>
  <si>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</si>
  <si>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</si>
  <si>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</si>
  <si>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</si>
  <si>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</si>
  <si>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</si>
  <si>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</si>
  <si>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</si>
  <si>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</si>
  <si>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</si>
  <si>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</si>
  <si>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</si>
  <si>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</si>
  <si>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</si>
  <si>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</si>
  <si>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</si>
  <si>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</si>
  <si>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</si>
  <si>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</si>
  <si>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</si>
  <si>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</si>
  <si>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</si>
  <si>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</si>
  <si>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</si>
  <si>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</si>
  <si>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</si>
  <si>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</si>
  <si>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</si>
  <si>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</si>
  <si>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</si>
  <si>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</si>
  <si>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</si>
  <si>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</si>
  <si>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</si>
  <si>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</si>
  <si>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</si>
  <si>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</si>
  <si>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</si>
  <si>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</si>
  <si>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</si>
  <si>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</si>
  <si>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</si>
  <si>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</si>
  <si>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</si>
  <si>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</si>
  <si>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</si>
  <si>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</si>
  <si>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</si>
  <si>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</si>
  <si>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</si>
  <si>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</si>
  <si>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</si>
  <si>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</si>
  <si>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</si>
  <si>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</si>
  <si>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</si>
  <si>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</si>
  <si>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</si>
  <si>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</si>
  <si>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</si>
  <si>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</si>
  <si>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</si>
  <si>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</si>
  <si>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</si>
  <si>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</si>
  <si>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</si>
  <si>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</si>
  <si>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</si>
  <si>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</si>
  <si>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</si>
  <si>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</si>
  <si>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</si>
  <si>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</si>
  <si>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</si>
  <si>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</si>
  <si>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</si>
  <si>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</si>
  <si>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</si>
  <si>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</si>
  <si>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</si>
  <si>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</si>
  <si>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</si>
  <si>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</si>
  <si>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</si>
  <si>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</si>
  <si>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</si>
  <si>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</si>
  <si>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</si>
  <si>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</si>
  <si>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</si>
  <si>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</si>
  <si>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</si>
  <si>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</si>
  <si>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</si>
  <si>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</si>
  <si>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</si>
  <si>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</si>
  <si>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</si>
  <si>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</si>
  <si>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</si>
  <si>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</si>
  <si>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</si>
  <si>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</si>
  <si>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</si>
  <si>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</si>
  <si>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</si>
  <si>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</si>
  <si>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</si>
  <si>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</si>
  <si>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</si>
  <si>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</si>
  <si>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</si>
  <si>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</si>
  <si>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</si>
  <si>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</si>
  <si>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</si>
  <si>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</si>
  <si>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</si>
  <si>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</si>
  <si>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</si>
  <si>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</si>
  <si>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</si>
  <si>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</si>
  <si>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</si>
  <si>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</si>
  <si>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</si>
  <si>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</si>
  <si>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</si>
  <si>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</si>
  <si>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</si>
  <si>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</si>
  <si>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</si>
  <si>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</si>
  <si>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</si>
  <si>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</si>
  <si>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</si>
  <si>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</si>
  <si>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</si>
  <si>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</si>
  <si>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</si>
  <si>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</si>
  <si>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</si>
  <si>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</si>
  <si>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</si>
  <si>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</si>
  <si>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</si>
  <si>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</si>
  <si>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</si>
  <si>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</si>
  <si>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</si>
  <si>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</si>
  <si>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</si>
  <si>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</si>
  <si>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</si>
  <si>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</si>
  <si>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</si>
  <si>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</si>
  <si>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</si>
  <si>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</si>
  <si>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</si>
  <si>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</si>
  <si>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</si>
  <si>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</si>
  <si>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</si>
  <si>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</si>
  <si>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</si>
  <si>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</si>
  <si>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</si>
  <si>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</si>
  <si>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</si>
  <si>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</si>
  <si>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</si>
  <si>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</si>
  <si>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</si>
  <si>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</si>
  <si>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</si>
  <si>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</si>
  <si>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</si>
  <si>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</si>
  <si>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</si>
  <si>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</si>
  <si>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</si>
  <si>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</si>
  <si>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</si>
  <si>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</si>
  <si>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</si>
  <si>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</si>
  <si>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</si>
  <si>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</si>
  <si>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</si>
  <si>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</si>
  <si>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</si>
  <si>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</si>
  <si>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</si>
  <si>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</si>
  <si>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</si>
  <si>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</si>
  <si>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</si>
  <si>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</si>
  <si>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</si>
  <si>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</si>
  <si>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</si>
  <si>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</si>
  <si>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</si>
  <si>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</si>
  <si>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</si>
  <si>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</si>
  <si>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</si>
  <si>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</si>
  <si>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</si>
  <si>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</si>
  <si>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</si>
  <si>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</si>
  <si>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</si>
  <si>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</si>
  <si>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</si>
  <si>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</si>
  <si>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</si>
  <si>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</si>
  <si>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</si>
  <si>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</si>
  <si>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</si>
  <si>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</si>
  <si>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</si>
  <si>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</si>
  <si>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</si>
  <si>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</si>
  <si>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</si>
  <si>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</si>
  <si>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</si>
  <si>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</si>
  <si>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</si>
  <si>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</si>
  <si>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</si>
  <si>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</si>
  <si>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</si>
  <si>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</si>
  <si>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</si>
  <si>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</si>
  <si>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</si>
  <si>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</si>
  <si>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</si>
  <si>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</si>
  <si>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</si>
  <si>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</si>
  <si>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</si>
  <si>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</si>
  <si>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</si>
  <si>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</si>
  <si>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</si>
  <si>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</si>
  <si>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</si>
  <si>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</si>
  <si>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</si>
  <si>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</si>
  <si>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</si>
  <si>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</si>
  <si>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</si>
  <si>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</si>
  <si>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</si>
  <si>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</si>
  <si>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</si>
  <si>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</si>
  <si>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</si>
  <si>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</si>
  <si>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</si>
  <si>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</si>
  <si>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</si>
  <si>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</si>
  <si>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</si>
  <si>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</si>
  <si>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</si>
  <si>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</si>
  <si>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</si>
  <si>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</si>
  <si>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</si>
  <si>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</si>
  <si>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</si>
  <si>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</si>
  <si>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</si>
  <si>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</si>
  <si>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</si>
  <si>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</si>
  <si>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</si>
  <si>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</si>
  <si>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</si>
  <si>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</si>
  <si>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</si>
  <si>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</si>
  <si>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</si>
  <si>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</si>
  <si>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</si>
  <si>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</si>
  <si>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</si>
  <si>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</si>
  <si>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</si>
  <si>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</si>
  <si>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</si>
  <si>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</si>
  <si>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</si>
  <si>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</si>
  <si>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</si>
  <si>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</si>
  <si>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</si>
  <si>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</si>
  <si>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</si>
  <si>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</si>
  <si>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</si>
  <si>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</si>
  <si>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</si>
  <si>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</si>
  <si>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</si>
  <si>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</si>
  <si>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</si>
  <si>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</si>
  <si>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</si>
  <si>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</si>
  <si>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</si>
  <si>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</si>
  <si>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</si>
  <si>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</si>
  <si>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</si>
  <si>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</si>
  <si>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</si>
  <si>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</si>
  <si>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</si>
  <si>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</si>
  <si>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</si>
  <si>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</si>
  <si>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</si>
  <si>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</si>
  <si>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</si>
  <si>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</si>
  <si>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</si>
  <si>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</si>
  <si>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</si>
  <si>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</si>
  <si>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</si>
  <si>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</si>
  <si>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</si>
  <si>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</si>
  <si>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</si>
  <si>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</si>
  <si>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</si>
  <si>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</si>
  <si>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</si>
  <si>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</si>
  <si>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</si>
  <si>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</si>
  <si>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</si>
  <si>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</si>
  <si>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</si>
  <si>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</si>
  <si>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</si>
  <si>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</si>
  <si>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</si>
  <si>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</si>
  <si>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</si>
  <si>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</si>
  <si>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</si>
  <si>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</si>
  <si>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</si>
  <si>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</si>
  <si>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</si>
  <si>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</si>
  <si>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</si>
  <si>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</si>
  <si>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</si>
  <si>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</si>
  <si>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</si>
  <si>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</si>
  <si>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</si>
  <si>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</si>
  <si>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</si>
  <si>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</si>
  <si>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</si>
  <si>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</si>
  <si>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</si>
  <si>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</si>
  <si>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</si>
  <si>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</si>
  <si>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</si>
  <si>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</si>
  <si>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</si>
  <si>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</si>
  <si>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</si>
  <si>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</si>
  <si>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</si>
  <si>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</si>
  <si>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</si>
  <si>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</si>
  <si>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</si>
  <si>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</si>
  <si>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</si>
  <si>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</si>
  <si>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</si>
  <si>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</si>
  <si>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</si>
  <si>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</si>
  <si>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</si>
  <si>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</si>
  <si>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</si>
  <si>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</si>
  <si>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</si>
  <si>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</si>
  <si>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</si>
  <si>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</si>
  <si>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</si>
  <si>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</si>
  <si>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</si>
  <si>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</si>
  <si>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</si>
  <si>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</si>
  <si>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</si>
  <si>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</si>
  <si>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</si>
  <si>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</si>
  <si>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</si>
  <si>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</si>
  <si>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</si>
  <si>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</si>
  <si>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</si>
  <si>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</si>
  <si>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</si>
  <si>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</si>
  <si>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</si>
  <si>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</si>
  <si>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</si>
  <si>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</si>
  <si>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</si>
  <si>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</si>
  <si>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</si>
  <si>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</si>
  <si>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</si>
  <si>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</si>
  <si>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</si>
  <si>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</si>
  <si>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</si>
  <si>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</si>
  <si>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</si>
  <si>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</si>
  <si>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</si>
  <si>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</si>
  <si>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</si>
  <si>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</si>
  <si>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</si>
  <si>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</si>
  <si>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</si>
  <si>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</si>
  <si>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</si>
  <si>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</si>
  <si>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</si>
  <si>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</si>
  <si>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</si>
  <si>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</si>
  <si>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</si>
  <si>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</si>
  <si>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</si>
  <si>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</si>
  <si>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</si>
  <si>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</si>
  <si>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</si>
  <si>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</si>
  <si>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</si>
  <si>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</si>
  <si>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</si>
  <si>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</si>
  <si>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</si>
  <si>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</si>
  <si>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</si>
  <si>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</si>
  <si>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</si>
  <si>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</si>
  <si>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</si>
  <si>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</si>
  <si>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</si>
  <si>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</si>
  <si>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</si>
  <si>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</si>
  <si>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</si>
  <si>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</si>
  <si>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</si>
  <si>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</si>
  <si>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</si>
  <si>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</si>
  <si>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</si>
  <si>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</si>
  <si>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</si>
  <si>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</si>
  <si>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</si>
  <si>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</si>
  <si>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</si>
  <si>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</si>
  <si>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</si>
  <si>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</si>
  <si>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</si>
  <si>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</si>
  <si>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</si>
  <si>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</si>
  <si>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</si>
  <si>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</si>
  <si>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</si>
  <si>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</si>
  <si>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</si>
  <si>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</si>
  <si>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</si>
  <si>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</si>
  <si>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</si>
  <si>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</si>
  <si>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</si>
  <si>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</si>
  <si>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</si>
  <si>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</si>
  <si>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</si>
  <si>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</si>
  <si>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</si>
  <si>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</si>
  <si>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</si>
  <si>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</si>
  <si>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</si>
  <si>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</si>
  <si>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</si>
  <si>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</si>
  <si>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</si>
  <si>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</si>
  <si>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</si>
  <si>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</si>
  <si>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</si>
  <si>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</si>
  <si>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</si>
  <si>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</si>
  <si>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</si>
  <si>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</si>
  <si>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</si>
  <si>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</si>
  <si>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</si>
  <si>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</si>
  <si>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</si>
  <si>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</si>
  <si>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</si>
  <si>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</si>
  <si>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</si>
  <si>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</si>
  <si>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</si>
  <si>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</si>
  <si>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</si>
  <si>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</si>
  <si>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</si>
  <si>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</si>
  <si>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</si>
  <si>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</si>
  <si>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</si>
  <si>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</si>
  <si>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</si>
  <si>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</si>
  <si>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</si>
  <si>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</si>
  <si>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</si>
  <si>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</si>
  <si>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</si>
  <si>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</si>
  <si>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</si>
  <si>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</si>
  <si>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</si>
  <si>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</si>
  <si>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</si>
  <si>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</si>
  <si>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</si>
  <si>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</si>
  <si>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</si>
  <si>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</si>
  <si>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</si>
  <si>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</si>
  <si>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</si>
  <si>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</si>
  <si>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</si>
  <si>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</si>
  <si>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</si>
  <si>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</si>
  <si>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</si>
  <si>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</si>
  <si>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</si>
  <si>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</si>
  <si>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</si>
  <si>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</si>
  <si>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</si>
  <si>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</si>
  <si>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</si>
  <si>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</si>
  <si>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</si>
  <si>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</si>
  <si>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</si>
  <si>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</si>
  <si>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</si>
  <si>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</si>
  <si>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</si>
  <si>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</si>
  <si>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</si>
  <si>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</si>
  <si>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</si>
  <si>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</si>
  <si>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</si>
  <si>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</si>
  <si>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</si>
  <si>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</si>
  <si>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</si>
  <si>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</si>
  <si>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</si>
  <si>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</si>
  <si>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</si>
  <si>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</si>
  <si>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</si>
  <si>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</si>
  <si>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</si>
  <si>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</si>
  <si>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</si>
  <si>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</si>
  <si>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</si>
  <si>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</si>
  <si>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</si>
  <si>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</si>
  <si>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</si>
  <si>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</si>
  <si>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</si>
  <si>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</si>
  <si>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</si>
  <si>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</si>
  <si>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</si>
  <si>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</si>
  <si>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</si>
  <si>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</si>
  <si>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</si>
  <si>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</si>
  <si>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</si>
  <si>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</si>
  <si>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</si>
  <si>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</si>
  <si>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</si>
  <si>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</si>
  <si>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</si>
  <si>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</si>
  <si>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</si>
  <si>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</si>
  <si>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</si>
  <si>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</si>
  <si>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</si>
  <si>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</si>
  <si>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</si>
  <si>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</si>
  <si>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</si>
  <si>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</si>
  <si>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</si>
  <si>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</si>
  <si>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</si>
  <si>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</si>
  <si>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</si>
  <si>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</si>
  <si>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</si>
  <si>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</si>
  <si>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</si>
  <si>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</si>
  <si>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</si>
  <si>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</si>
  <si>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</si>
  <si>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</si>
  <si>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</si>
  <si>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</si>
  <si>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</si>
  <si>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</si>
  <si>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</si>
  <si>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</si>
  <si>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</si>
  <si>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</si>
  <si>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</si>
  <si>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</si>
  <si>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</si>
  <si>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</si>
  <si>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</si>
  <si>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</si>
  <si>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</si>
  <si>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</si>
  <si>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</si>
  <si>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</si>
  <si>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</si>
  <si>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</si>
  <si>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</si>
  <si>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</si>
  <si>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</si>
  <si>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</si>
  <si>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</si>
  <si>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</si>
  <si>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</si>
  <si>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</si>
  <si>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</si>
  <si>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</si>
  <si>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</si>
  <si>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</si>
  <si>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</si>
  <si>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</si>
  <si>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</si>
  <si>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</si>
  <si>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</si>
  <si>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</si>
  <si>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</si>
  <si>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</si>
  <si>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</si>
  <si>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</si>
  <si>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</si>
  <si>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</si>
  <si>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</si>
  <si>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</si>
  <si>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</si>
  <si>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</si>
  <si>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</si>
  <si>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</si>
  <si>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</si>
  <si>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</si>
  <si>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</si>
  <si>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</si>
  <si>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</si>
  <si>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</si>
  <si>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</si>
  <si>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</si>
  <si>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</si>
  <si>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</si>
  <si>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</si>
  <si>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</si>
  <si>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</si>
  <si>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</si>
  <si>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</si>
  <si>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</si>
  <si>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</si>
  <si>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</si>
  <si>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</si>
  <si>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</si>
  <si>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</si>
  <si>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</si>
  <si>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</si>
  <si>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</si>
  <si>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</si>
  <si>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</si>
  <si>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</si>
  <si>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</si>
  <si>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</si>
  <si>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</si>
  <si>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</si>
  <si>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</si>
  <si>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</si>
  <si>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</si>
  <si>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</si>
  <si>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</si>
  <si>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</si>
  <si>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</si>
  <si>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</si>
  <si>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</si>
  <si>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</si>
  <si>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</si>
  <si>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</si>
  <si>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</si>
  <si>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</si>
  <si>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</si>
  <si>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</si>
  <si>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</si>
  <si>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</si>
  <si>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</si>
  <si>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</si>
  <si>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</si>
  <si>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</si>
  <si>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</si>
  <si>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</si>
  <si>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</si>
  <si>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</si>
  <si>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</si>
  <si>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</si>
  <si>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</si>
  <si>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</si>
  <si>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</si>
  <si>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</si>
  <si>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</si>
  <si>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</si>
  <si>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</si>
  <si>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</si>
  <si>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</si>
  <si>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</si>
  <si>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</si>
  <si>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</si>
  <si>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</si>
  <si>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</si>
  <si>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</si>
  <si>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</si>
  <si>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</si>
  <si>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</si>
  <si>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</si>
  <si>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</si>
  <si>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</si>
  <si>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</si>
  <si>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</si>
  <si>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</si>
  <si>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</si>
  <si>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</si>
  <si>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</si>
  <si>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</si>
  <si>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</si>
  <si>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</si>
  <si>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</si>
  <si>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</si>
  <si>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</si>
  <si>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</si>
  <si>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</si>
  <si>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</si>
  <si>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</si>
  <si>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</si>
  <si>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</si>
  <si>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</si>
  <si>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</si>
  <si>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</si>
  <si>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</si>
  <si>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</si>
  <si>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</si>
  <si>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</si>
  <si>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</si>
  <si>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</si>
  <si>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</si>
  <si>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</si>
  <si>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</si>
  <si>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</si>
  <si>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</si>
  <si>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</si>
  <si>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</si>
  <si>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</si>
  <si>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</si>
  <si>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</si>
  <si>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</si>
  <si>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</si>
  <si>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</si>
  <si>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</si>
  <si>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</si>
  <si>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</si>
  <si>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</si>
  <si>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</si>
  <si>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</si>
  <si>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</si>
  <si>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</si>
  <si>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</si>
  <si>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</si>
  <si>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</si>
  <si>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</si>
  <si>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</si>
  <si>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</si>
  <si>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</si>
  <si>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</si>
  <si>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</si>
  <si>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</si>
  <si>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</si>
  <si>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</si>
  <si>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</si>
  <si>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</si>
  <si>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</si>
  <si>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</si>
  <si>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</si>
  <si>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</si>
  <si>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</si>
  <si>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</si>
  <si>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</si>
  <si>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</si>
  <si>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</si>
  <si>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</si>
  <si>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</si>
  <si>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</si>
  <si>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</si>
  <si>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</si>
  <si>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</si>
  <si>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</si>
  <si>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</si>
  <si>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</si>
  <si>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</si>
  <si>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</si>
  <si>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</si>
  <si>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</si>
  <si>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</si>
  <si>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</si>
  <si>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</si>
  <si>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</si>
  <si>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</si>
  <si>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</si>
  <si>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</si>
  <si>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</si>
  <si>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</si>
  <si>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</si>
  <si>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</si>
  <si>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</si>
  <si>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</si>
  <si>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</si>
  <si>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</si>
  <si>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</si>
  <si>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</si>
  <si>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</si>
  <si>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</si>
  <si>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</si>
  <si>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</si>
  <si>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</si>
  <si>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</si>
  <si>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</si>
  <si>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</si>
  <si>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</si>
  <si>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</si>
  <si>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</si>
  <si>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</si>
  <si>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</si>
  <si>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</si>
  <si>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</si>
  <si>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</si>
  <si>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</si>
  <si>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</si>
  <si>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</si>
  <si>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</si>
  <si>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</si>
  <si>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</si>
  <si>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</si>
  <si>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</si>
  <si>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</si>
  <si>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</si>
  <si>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</si>
  <si>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</si>
  <si>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</si>
  <si>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</si>
  <si>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</si>
  <si>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</si>
  <si>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</si>
  <si>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</si>
  <si>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</si>
  <si>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</si>
  <si>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</si>
  <si>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</si>
  <si>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</si>
  <si>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</si>
  <si>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</si>
  <si>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</si>
  <si>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</si>
  <si>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</si>
  <si>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</si>
  <si>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</si>
  <si>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</si>
  <si>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</si>
  <si>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</si>
  <si>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</si>
  <si>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</si>
  <si>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</si>
  <si>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</si>
  <si>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</si>
  <si>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</si>
  <si>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</si>
  <si>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</si>
  <si>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</si>
  <si>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</si>
  <si>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</si>
  <si>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</si>
  <si>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</si>
  <si>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</si>
  <si>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</si>
  <si>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</si>
  <si>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</si>
  <si>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</si>
  <si>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</si>
  <si>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</si>
  <si>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</si>
  <si>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</si>
  <si>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</si>
  <si>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</si>
  <si>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</si>
  <si>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</si>
  <si>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</si>
  <si>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</si>
  <si>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</si>
  <si>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</si>
  <si>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</si>
  <si>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</si>
  <si>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</si>
  <si>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</si>
  <si>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</si>
  <si>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</si>
  <si>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</si>
  <si>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</si>
  <si>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</si>
  <si>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</si>
  <si>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</si>
  <si>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</si>
  <si>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</si>
  <si>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</si>
  <si>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</si>
  <si>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</si>
  <si>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</si>
  <si>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</si>
  <si>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</si>
  <si>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</si>
  <si>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</si>
  <si>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</si>
  <si>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</si>
  <si>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</si>
  <si>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</si>
  <si>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</si>
  <si>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</si>
  <si>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</si>
  <si>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</si>
  <si>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</si>
  <si>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</si>
  <si>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</si>
  <si>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</si>
  <si>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</si>
  <si>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</si>
  <si>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</si>
  <si>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</si>
  <si>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</si>
  <si>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</si>
  <si>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</si>
  <si>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</si>
  <si>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</si>
  <si>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</si>
  <si>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</si>
  <si>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</si>
  <si>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</si>
  <si>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</si>
  <si>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</si>
  <si>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</si>
  <si>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</si>
  <si>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</si>
  <si>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</si>
  <si>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</si>
  <si>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</si>
  <si>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</si>
  <si>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</si>
  <si>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</si>
  <si>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</si>
  <si>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</si>
  <si>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</si>
  <si>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</si>
  <si>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</si>
  <si>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</si>
  <si>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</si>
  <si>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</si>
  <si>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</si>
  <si>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</si>
  <si>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</si>
  <si>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</si>
  <si>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</si>
  <si>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</si>
  <si>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</si>
  <si>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</si>
  <si>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</si>
  <si>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</si>
  <si>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</si>
  <si>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</si>
  <si>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</si>
  <si>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</si>
  <si>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</si>
  <si>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</si>
  <si>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</si>
  <si>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</si>
  <si>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</si>
  <si>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</si>
  <si>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</si>
  <si>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</si>
  <si>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</si>
  <si>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</si>
  <si>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</si>
  <si>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</si>
  <si>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</si>
  <si>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</si>
  <si>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</si>
  <si>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</si>
  <si>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</si>
  <si>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</si>
  <si>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</si>
  <si>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</si>
  <si>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</si>
  <si>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</si>
  <si>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</si>
  <si>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</si>
  <si>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</si>
  <si>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</si>
  <si>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</si>
  <si>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</si>
  <si>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</si>
  <si>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</si>
  <si>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</si>
  <si>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</si>
  <si>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</si>
  <si>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</si>
  <si>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</si>
  <si>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</si>
  <si>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</si>
  <si>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</si>
  <si>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</si>
  <si>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</si>
  <si>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</si>
  <si>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</si>
  <si>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</si>
  <si>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</si>
  <si>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</si>
  <si>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</si>
  <si>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</si>
  <si>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</si>
  <si>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</si>
  <si>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</si>
  <si>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</si>
  <si>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</si>
  <si>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</si>
  <si>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</si>
  <si>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</si>
  <si>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</si>
  <si>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</si>
  <si>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</si>
  <si>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</si>
  <si>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</si>
  <si>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</si>
  <si>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</si>
  <si>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</si>
  <si>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</si>
  <si>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</si>
  <si>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</si>
  <si>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</si>
  <si>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</si>
  <si>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</si>
  <si>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</si>
  <si>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</si>
  <si>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</si>
  <si>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</si>
  <si>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</si>
  <si>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</si>
  <si>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</si>
  <si>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</si>
  <si>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</si>
  <si>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</si>
  <si>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</si>
  <si>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</si>
  <si>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</si>
  <si>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</si>
  <si>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</si>
  <si>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</si>
  <si>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</si>
  <si>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</si>
  <si>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</si>
  <si>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</si>
  <si>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</si>
  <si>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</si>
  <si>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</si>
  <si>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</si>
  <si>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</si>
  <si>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</si>
  <si>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</si>
  <si>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</si>
  <si>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</si>
  <si>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</si>
  <si>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</si>
  <si>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</si>
  <si>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</si>
  <si>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</si>
  <si>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</si>
  <si>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</si>
  <si>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</si>
  <si>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</si>
  <si>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</si>
  <si>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</si>
  <si>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</si>
  <si>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</si>
  <si>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</si>
  <si>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</si>
  <si>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</si>
  <si>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</si>
  <si>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</si>
  <si>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</si>
  <si>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</si>
  <si>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</si>
  <si>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</si>
  <si>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</si>
  <si>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</si>
  <si>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</si>
  <si>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</si>
  <si>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</si>
  <si>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</si>
  <si>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</si>
  <si>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</si>
  <si>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</si>
  <si>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</si>
  <si>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</si>
  <si>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</si>
  <si>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</si>
  <si>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</si>
  <si>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</si>
  <si>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</si>
  <si>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</si>
  <si>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</si>
  <si>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</si>
  <si>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</si>
  <si>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</si>
  <si>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</si>
  <si>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</si>
  <si>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</si>
  <si>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</si>
  <si>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</si>
  <si>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</si>
  <si>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</si>
  <si>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</si>
  <si>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</si>
  <si>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</si>
  <si>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</si>
  <si>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</si>
  <si>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</si>
  <si>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</si>
  <si>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</si>
  <si>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</si>
  <si>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</si>
  <si>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</si>
  <si>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</si>
  <si>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</si>
  <si>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</si>
  <si>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</si>
  <si>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</si>
  <si>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</si>
  <si>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</si>
  <si>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</si>
  <si>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</si>
  <si>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</si>
  <si>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</si>
  <si>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</si>
  <si>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</si>
  <si>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</si>
  <si>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</si>
  <si>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</si>
  <si>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</si>
  <si>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</si>
  <si>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</si>
  <si>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</si>
  <si>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</si>
  <si>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</si>
  <si>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</si>
  <si>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</si>
  <si>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</si>
  <si>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</si>
  <si>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</si>
  <si>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</si>
  <si>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</si>
  <si>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</si>
  <si>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</si>
  <si>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</si>
  <si>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</si>
  <si>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</si>
  <si>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</si>
  <si>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</si>
  <si>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</si>
  <si>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</si>
  <si>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</si>
  <si>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</si>
  <si>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</si>
  <si>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</si>
  <si>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</si>
  <si>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</si>
  <si>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</si>
  <si>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</si>
  <si>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</si>
  <si>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</si>
  <si>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</si>
  <si>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</si>
  <si>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</si>
  <si>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</si>
  <si>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</si>
  <si>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</si>
  <si>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</si>
  <si>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</si>
  <si>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</si>
  <si>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</si>
  <si>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</si>
  <si>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</si>
  <si>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</si>
  <si>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</si>
  <si>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</si>
  <si>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</si>
  <si>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</si>
  <si>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</si>
  <si>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</si>
  <si>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</si>
  <si>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</si>
  <si>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</si>
  <si>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</si>
  <si>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</si>
  <si>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</si>
  <si>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</si>
  <si>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</si>
  <si>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</si>
  <si>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</si>
  <si>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</si>
  <si>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</si>
  <si>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</si>
  <si>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</si>
  <si>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</si>
  <si>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</si>
  <si>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</si>
  <si>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</si>
  <si>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</si>
  <si>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</si>
  <si>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</si>
  <si>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</si>
  <si>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</si>
  <si>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</si>
  <si>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</si>
  <si>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</si>
  <si>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</si>
  <si>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</si>
  <si>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</si>
  <si>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</si>
  <si>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</si>
  <si>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</si>
  <si>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</si>
  <si>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</si>
  <si>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</si>
  <si>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</si>
  <si>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</si>
  <si>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</si>
  <si>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</si>
  <si>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</si>
  <si>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</si>
  <si>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</si>
  <si>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</si>
  <si>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</si>
  <si>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</si>
  <si>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</si>
  <si>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</si>
  <si>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</si>
  <si>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</si>
  <si>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</si>
  <si>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</si>
  <si>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</si>
  <si>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</si>
  <si>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</si>
  <si>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</si>
  <si>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</si>
  <si>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</si>
  <si>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</si>
  <si>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</si>
  <si>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</si>
  <si>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</si>
  <si>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</si>
  <si>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</si>
  <si>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</si>
  <si>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</si>
  <si>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</si>
  <si>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</si>
  <si>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</si>
  <si>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</si>
  <si>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</si>
  <si>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</si>
  <si>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</si>
  <si>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</si>
  <si>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</si>
  <si>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</si>
  <si>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</si>
  <si>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</si>
  <si>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</si>
  <si>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</si>
  <si>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</si>
  <si>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</si>
  <si>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</si>
  <si>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</si>
  <si>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</si>
  <si>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</si>
  <si>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</si>
  <si>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</si>
  <si>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</si>
  <si>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</si>
  <si>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</si>
  <si>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</si>
  <si>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</si>
  <si>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</si>
  <si>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</si>
  <si>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</si>
  <si>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</si>
  <si>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</si>
  <si>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</si>
  <si>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</si>
  <si>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</si>
  <si>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</si>
  <si>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</si>
  <si>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</si>
  <si>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</si>
  <si>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</si>
  <si>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</si>
  <si>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</si>
  <si>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</si>
  <si>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</si>
  <si>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</si>
  <si>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</si>
  <si>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</si>
  <si>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</si>
  <si>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</si>
  <si>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</si>
  <si>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</si>
  <si>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</si>
  <si>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</si>
  <si>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</si>
  <si>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</si>
  <si>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</si>
  <si>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</si>
  <si>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</si>
  <si>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</si>
  <si>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</si>
  <si>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</si>
  <si>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</si>
  <si>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</si>
  <si>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</si>
  <si>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</si>
  <si>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</si>
  <si>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</si>
  <si>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</si>
  <si>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</si>
  <si>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</si>
  <si>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</si>
  <si>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</si>
  <si>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</si>
  <si>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</si>
  <si>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</si>
  <si>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</si>
  <si>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</si>
  <si>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</si>
  <si>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</si>
  <si>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</si>
  <si>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</si>
  <si>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</si>
  <si>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</si>
  <si>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</si>
  <si>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</si>
  <si>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</si>
  <si>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</si>
  <si>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</si>
  <si>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</si>
  <si>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</si>
  <si>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</si>
  <si>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</si>
  <si>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</si>
  <si>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</si>
  <si>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</si>
  <si>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</si>
  <si>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</si>
  <si>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</si>
  <si>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</si>
  <si>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</si>
  <si>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</si>
  <si>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</si>
  <si>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</si>
  <si>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</si>
  <si>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</si>
  <si>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</si>
  <si>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</si>
  <si>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</si>
  <si>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</si>
  <si>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</si>
  <si>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</si>
  <si>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</si>
  <si>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</si>
  <si>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</si>
  <si>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</si>
  <si>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</si>
  <si>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</si>
  <si>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</si>
  <si>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</si>
  <si>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</si>
  <si>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</si>
  <si>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</si>
  <si>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</si>
  <si>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</si>
  <si>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</si>
  <si>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</si>
  <si>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</si>
  <si>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</si>
  <si>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</si>
  <si>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</si>
  <si>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</si>
  <si>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</si>
  <si>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</si>
  <si>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</si>
  <si>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</si>
  <si>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</si>
  <si>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</si>
  <si>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</si>
  <si>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</si>
  <si>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</si>
  <si>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</si>
  <si>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</si>
  <si>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</si>
  <si>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</si>
  <si>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</si>
  <si>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</si>
  <si>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</si>
  <si>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</si>
  <si>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</si>
  <si>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</si>
  <si>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</si>
  <si>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</si>
  <si>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</si>
  <si>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</si>
  <si>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</si>
  <si>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</si>
  <si>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</si>
  <si>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</si>
  <si>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</si>
  <si>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</si>
  <si>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</si>
  <si>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</si>
  <si>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</si>
  <si>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</si>
  <si>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</si>
  <si>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</si>
  <si>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</si>
  <si>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</si>
  <si>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</si>
  <si>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</si>
  <si>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</si>
  <si>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</si>
  <si>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</si>
  <si>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</si>
  <si>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</si>
  <si>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</si>
  <si>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</si>
  <si>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</si>
  <si>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</si>
  <si>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</si>
  <si>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</si>
  <si>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</si>
  <si>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</si>
  <si>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</si>
  <si>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</si>
  <si>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</si>
  <si>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</si>
  <si>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</si>
  <si>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</si>
  <si>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</si>
  <si>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</si>
  <si>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</si>
  <si>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</si>
  <si>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</si>
  <si>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</si>
  <si>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</si>
  <si>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</si>
  <si>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</si>
  <si>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</si>
  <si>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</si>
  <si>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</si>
  <si>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</si>
  <si>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</si>
  <si>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</si>
  <si>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</si>
  <si>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</si>
  <si>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</si>
  <si>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</si>
  <si>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</si>
  <si>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</si>
  <si>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</si>
  <si>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</si>
  <si>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</si>
  <si>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</si>
  <si>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</si>
  <si>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</si>
  <si>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</si>
  <si>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</si>
  <si>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</si>
  <si>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</si>
  <si>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</si>
  <si>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</si>
  <si>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</si>
  <si>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</si>
  <si>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</si>
  <si>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</si>
  <si>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</si>
  <si>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</si>
  <si>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</si>
  <si>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</si>
  <si>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</si>
  <si>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</si>
  <si>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</si>
  <si>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</si>
  <si>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</si>
  <si>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</si>
  <si>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</si>
  <si>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</si>
  <si>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</si>
  <si>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</si>
  <si>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</si>
  <si>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</si>
  <si>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</si>
  <si>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</si>
  <si>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</si>
  <si>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</si>
  <si>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</si>
  <si>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</si>
  <si>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</si>
  <si>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</si>
  <si>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</si>
  <si>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</si>
  <si>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</si>
  <si>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</si>
  <si>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</si>
  <si>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</si>
  <si>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</si>
  <si>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</si>
  <si>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</si>
  <si>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</si>
  <si>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</si>
  <si>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</si>
  <si>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</si>
  <si>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</si>
  <si>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</si>
  <si>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</si>
  <si>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</si>
  <si>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</si>
  <si>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</si>
  <si>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</si>
  <si>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</si>
  <si>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</si>
  <si>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</si>
  <si>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</si>
  <si>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</si>
  <si>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</si>
  <si>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</si>
  <si>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</si>
  <si>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</si>
  <si>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</si>
  <si>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</si>
  <si>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</si>
  <si>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</si>
  <si>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</si>
  <si>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</si>
  <si>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</si>
  <si>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</si>
  <si>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</si>
  <si>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</si>
  <si>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</si>
  <si>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</si>
  <si>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</si>
  <si>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</si>
  <si>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</si>
  <si>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</si>
  <si>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</si>
  <si>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</si>
  <si>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</si>
  <si>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</si>
  <si>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</si>
  <si>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</si>
  <si>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</si>
  <si>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</si>
  <si>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</si>
  <si>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</si>
  <si>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</si>
  <si>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</si>
  <si>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</si>
  <si>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</si>
  <si>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</si>
  <si>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</si>
  <si>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</si>
  <si>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</si>
  <si>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</si>
  <si>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</si>
  <si>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</si>
  <si>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</si>
  <si>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</si>
  <si>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</si>
  <si>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</si>
  <si>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</si>
  <si>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</si>
  <si>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</si>
  <si>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</si>
  <si>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</si>
  <si>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</si>
  <si>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</si>
  <si>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</si>
  <si>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</si>
  <si>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</si>
  <si>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</si>
  <si>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</si>
  <si>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</si>
  <si>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</si>
  <si>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</si>
  <si>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</si>
  <si>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</si>
  <si>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</si>
  <si>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</si>
  <si>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</si>
  <si>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</si>
  <si>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</si>
  <si>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</si>
  <si>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</si>
  <si>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</si>
  <si>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</si>
  <si>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</si>
  <si>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</si>
  <si>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</si>
  <si>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</si>
  <si>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</si>
  <si>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</si>
  <si>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</si>
  <si>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</si>
  <si>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</si>
  <si>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</si>
  <si>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</si>
  <si>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</si>
  <si>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</si>
  <si>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</si>
  <si>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</si>
  <si>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</si>
  <si>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</si>
  <si>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</si>
  <si>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</si>
  <si>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</si>
  <si>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</si>
  <si>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</si>
  <si>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</si>
  <si>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</si>
  <si>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</si>
  <si>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</si>
  <si>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</si>
  <si>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</si>
  <si>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</si>
  <si>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</si>
  <si>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</si>
  <si>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</si>
  <si>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</si>
  <si>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</si>
  <si>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</si>
  <si>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</si>
  <si>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</si>
  <si>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</si>
  <si>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</si>
  <si>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</si>
  <si>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</si>
  <si>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</si>
  <si>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</si>
  <si>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</si>
  <si>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</si>
  <si>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</si>
  <si>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</si>
  <si>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</si>
  <si>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</si>
  <si>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</si>
  <si>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</si>
  <si>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</si>
  <si>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</si>
  <si>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</si>
  <si>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</si>
  <si>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</si>
  <si>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</si>
  <si>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</si>
  <si>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</si>
  <si>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</si>
  <si>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</si>
  <si>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</si>
  <si>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</si>
  <si>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</si>
  <si>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</si>
  <si>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</si>
  <si>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</si>
  <si>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</si>
  <si>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</si>
  <si>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</si>
  <si>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</si>
  <si>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</si>
  <si>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</si>
  <si>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</si>
  <si>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</si>
  <si>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</si>
  <si>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</si>
  <si>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</si>
  <si>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</si>
  <si>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</si>
  <si>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</si>
  <si>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</si>
  <si>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</si>
  <si>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</si>
  <si>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</si>
  <si>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</si>
  <si>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</si>
  <si>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</si>
  <si>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</si>
  <si>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</si>
  <si>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</si>
  <si>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</si>
  <si>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</si>
  <si>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</si>
  <si>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</si>
  <si>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</si>
  <si>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</si>
  <si>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</si>
  <si>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</si>
  <si>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</si>
  <si>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</si>
  <si>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</si>
  <si>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</si>
  <si>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</si>
  <si>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</si>
  <si>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</si>
  <si>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</si>
  <si>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</si>
  <si>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</si>
  <si>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</si>
  <si>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</si>
  <si>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</si>
  <si>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</si>
  <si>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</si>
  <si>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</si>
  <si>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</si>
  <si>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</si>
  <si>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</si>
  <si>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</si>
  <si>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</si>
  <si>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</si>
  <si>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</si>
  <si>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</si>
  <si>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</si>
  <si>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</si>
  <si>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</si>
  <si>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</si>
  <si>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</si>
  <si>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</si>
  <si>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</si>
  <si>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</si>
  <si>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</si>
  <si>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</si>
  <si>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</si>
  <si>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</si>
  <si>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</si>
  <si>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</si>
  <si>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</si>
  <si>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</si>
  <si>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</si>
  <si>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</si>
  <si>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</si>
  <si>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</si>
  <si>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</si>
  <si>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</si>
  <si>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</si>
  <si>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</si>
  <si>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</si>
  <si>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</si>
  <si>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</si>
  <si>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</si>
  <si>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</si>
  <si>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</si>
  <si>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</si>
  <si>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</si>
  <si>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</si>
  <si>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</si>
  <si>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</si>
  <si>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</si>
  <si>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</si>
  <si>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</si>
  <si>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</si>
  <si>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</si>
  <si>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</si>
  <si>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</si>
  <si>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</si>
  <si>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</si>
  <si>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</si>
  <si>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</si>
  <si>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</si>
  <si>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</si>
  <si>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</si>
  <si>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</si>
  <si>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</si>
  <si>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</si>
  <si>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</si>
  <si>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</si>
  <si>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</si>
  <si>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</si>
  <si>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</si>
  <si>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</si>
  <si>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</si>
  <si>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</si>
  <si>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</si>
  <si>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</si>
  <si>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</si>
  <si>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</si>
  <si>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</si>
  <si>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</si>
  <si>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</si>
  <si>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</si>
  <si>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</si>
  <si>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</si>
  <si>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</si>
  <si>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</si>
  <si>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</si>
  <si>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</si>
  <si>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</si>
  <si>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</si>
  <si>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</si>
  <si>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</si>
  <si>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</si>
  <si>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</si>
  <si>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</si>
  <si>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</si>
  <si>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</si>
  <si>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</si>
  <si>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</si>
  <si>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</si>
  <si>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</si>
  <si>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</si>
  <si>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</si>
  <si>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</si>
  <si>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</si>
  <si>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</si>
  <si>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</si>
  <si>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</si>
  <si>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</si>
  <si>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</si>
  <si>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</si>
  <si>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</si>
  <si>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</si>
  <si>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</si>
  <si>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</si>
  <si>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</si>
  <si>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</si>
  <si>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</si>
  <si>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</si>
  <si>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</si>
  <si>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</si>
  <si>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</si>
  <si>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</si>
  <si>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</si>
  <si>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</si>
  <si>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</si>
  <si>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</si>
  <si>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</si>
  <si>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</si>
  <si>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</si>
  <si>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</si>
  <si>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</si>
  <si>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</si>
  <si>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</si>
  <si>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</si>
  <si>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</si>
  <si>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</si>
  <si>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</si>
  <si>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</si>
  <si>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</si>
  <si>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</si>
  <si>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</si>
  <si>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</si>
  <si>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</si>
  <si>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</si>
  <si>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</si>
  <si>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</si>
  <si>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</si>
  <si>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</si>
  <si>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</si>
  <si>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</si>
  <si>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</si>
  <si>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</si>
  <si>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</si>
  <si>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</si>
  <si>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</si>
  <si>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</si>
  <si>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</si>
  <si>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</si>
  <si>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</si>
  <si>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</si>
  <si>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</si>
  <si>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</si>
  <si>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</si>
  <si>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</si>
  <si>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</si>
  <si>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</si>
  <si>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</si>
  <si>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</si>
  <si>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</si>
  <si>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</si>
  <si>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</si>
  <si>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</si>
  <si>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</si>
  <si>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</si>
  <si>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</si>
  <si>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</si>
  <si>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</si>
  <si>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</si>
  <si>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</si>
  <si>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</si>
  <si>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</si>
  <si>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</si>
  <si>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</si>
  <si>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</si>
  <si>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</si>
  <si>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</si>
  <si>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</si>
  <si>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</si>
  <si>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</si>
  <si>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</si>
  <si>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</si>
  <si>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</si>
  <si>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</si>
  <si>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</si>
  <si>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</si>
  <si>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</si>
  <si>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</si>
  <si>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</si>
  <si>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</si>
  <si>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</si>
  <si>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</si>
  <si>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</si>
  <si>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</si>
  <si>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</si>
  <si>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</si>
  <si>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</si>
  <si>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</si>
  <si>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</si>
  <si>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</si>
  <si>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</si>
  <si>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</si>
  <si>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</si>
  <si>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</si>
  <si>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</si>
  <si>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</si>
  <si>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</si>
  <si>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</si>
  <si>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</si>
  <si>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</si>
  <si>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</si>
  <si>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</si>
  <si>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</si>
  <si>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</si>
  <si>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</si>
  <si>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</si>
  <si>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</si>
  <si>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</si>
  <si>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</si>
  <si>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</si>
  <si>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</si>
  <si>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</si>
  <si>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</si>
  <si>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</si>
  <si>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</si>
  <si>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</si>
  <si>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</si>
  <si>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</si>
  <si>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</si>
  <si>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</si>
  <si>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</si>
  <si>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</si>
  <si>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</si>
  <si>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</si>
  <si>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</si>
  <si>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</si>
  <si>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</si>
  <si>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</si>
  <si>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</si>
  <si>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</si>
  <si>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</si>
  <si>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</si>
  <si>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</si>
  <si>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</si>
  <si>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</si>
  <si>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</si>
  <si>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</si>
  <si>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</si>
  <si>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</si>
  <si>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</si>
  <si>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</si>
  <si>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</si>
  <si>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</si>
  <si>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</si>
  <si>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</si>
  <si>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</si>
  <si>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</si>
  <si>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</si>
  <si>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</si>
  <si>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</si>
  <si>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</si>
  <si>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</si>
  <si>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</si>
  <si>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</si>
  <si>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</si>
  <si>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</si>
  <si>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</si>
  <si>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</si>
  <si>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</si>
  <si>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</si>
  <si>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</si>
  <si>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</si>
  <si>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</si>
  <si>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</si>
  <si>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</si>
  <si>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</si>
  <si>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</si>
  <si>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</si>
  <si>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</si>
  <si>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</si>
  <si>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</si>
  <si>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</si>
  <si>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</si>
  <si>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</si>
  <si>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</si>
  <si>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</si>
  <si>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</si>
  <si>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</si>
  <si>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</si>
  <si>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</si>
  <si>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</si>
  <si>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</si>
  <si>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</si>
  <si>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TT-20251006-01623</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</si>
  <si>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</si>
  <si>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</si>
  <si>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</si>
  <si>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</si>
  <si>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</si>
  <si>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</si>
  <si>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</si>
  <si>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30 mins </t>
  </si>
  <si>
    <t>PCM-20251006-00001406</t>
  </si>
  <si>
    <t>PCM-20251006-00001575</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</si>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</sst>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A5" sqref="A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273.71901666666963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5</v>
      </c>
      <c r="D3" s="64" t="s">
        <v>12223</v>
      </c>
      <c r="E3" s="65"/>
      <c r="F3" s="66">
        <v>45936.648368055554</v>
      </c>
      <c r="G3" s="67">
        <f ca="1">IFERROR(NOW()-F3,"")</f>
        <v>1.9074537041888107E-2</v>
      </c>
      <c r="H3" s="66">
        <v>45936.648368055554</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45936.667442592596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45936.667442592596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45936.667442592596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45936.667442592596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45936.667442592596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45936.667442592596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45936.667442592596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45936.667442592596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45936.667442592596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45936.667442592596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45936.667442592596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45936.667442592596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45936.667442592596</v>
      </c>
      <c r="H16" s="68"/>
      <c r="I16" s="73" t="str">
        <f>IFERROR(VLOOKUP(D16,DB!A:F,6,0),"")</f>
        <v/>
      </c>
      <c r="J16" s="73" t="str">
        <f>IFERROR(VLOOKUP(D16,DB!A:G,7,0),"")</f>
        <v/>
      </c>
      <c r="K16" s="69"/>
      <c r="L16" s="70" t="str">
        <f>IFERROR(VLOOKUP(D16,DB!A:I,9,0),"")</f>
        <v/>
      </c>
    </row>
    <row r="17" spans="1:12" ht="15" customHeight="1">
      <c r="A17" s="156"/>
      <c r="B17" s="157" t="str">
        <f>IFERROR(VLOOKUP(D17,DB!A:K,11,0),"")</f>
        <v/>
      </c>
      <c r="C17" s="157"/>
      <c r="D17" s="157"/>
      <c r="E17" s="158"/>
      <c r="F17" s="159"/>
      <c r="G17" s="160">
        <f ca="1">IFERROR(NOW()-F17,"")</f>
        <v>45936.667442592596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45936.667442592596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45936.667442592596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45936.667442592596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45936.667442592596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45936.667442592596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45936.667442592596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45936.667442592596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45936.667442592596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45936.667442592596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45936.667442592596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45936.667442592596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45936.667442592596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45936.667442592596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45936.667442592596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45936.667442592596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45936.667442592596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45936.667442592596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45936.667442592596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45936.667442592596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45936.667442592596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45936.667442592596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45936.667442592596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45936.667442592596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45936.667442592596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45936.667442592596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45936.667442592596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45936.667442592596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45936.667442592596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45936.667442592596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45936.667442592596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45936.667442592596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45936.667442592596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45936.667442592596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45936.667442592596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45936.667442592596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45936.667442592596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45936.667442592596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45936.667442592596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45936.667442592596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45936.667442592596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45936.667442592596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45936.667442592596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45936.667442592596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45936.667442592596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45936.667442592596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45936.667442592596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45936.667442592596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45936.667442592596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45936.667442592596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45936.667442592596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45936.667442592596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45936.667442592596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45936.667442592596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45936.667442592596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45936.667442592596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45936.667442592596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45936.667442592596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45936.667442592596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45936.667442592596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45936.667442592596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45936.667442592596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45936.667442592596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45936.667442592596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45936.667442592596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45936.667442592596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45936.667442592596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45936.667442592596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45936.667442592596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45936.667442592596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45936.667442592596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45936.667442592596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45936.667442592596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45936.667442592596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45936.667442592596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45936.667442592596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45936.667442592596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45936.667442592596</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45936.667442592596</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45936.667442592596</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45936.667442592596</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45936.667442592596</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45936.667442592596</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45936.667442592596</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45936.667442592596</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45936.667442592596</v>
      </c>
      <c r="H102" s="159"/>
      <c r="I102" s="157" t="str">
        <f>IFERROR(VLOOKUP(D102,DB!A:F,6,0),"")</f>
        <v/>
      </c>
      <c r="J102" s="73"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E76D9DC7-CC8C-4CF1-B9CE-F4451D143B65}"/>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129.94035925926437</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111.6676046296343</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9.2581481483648531E-2</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45936.667442592596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45936.667442592596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45936.667442592596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45936.667442592596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45936.667442592596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45936.667442592596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45936.667442592596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45936.667442592596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45936.667442592596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45936.667442592596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45936.667442592596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45936.667442592596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45936.667442592596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45936.667442592596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45936.667442592596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45936.667442592596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45936.667442592596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45936.667442592596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45936.667442592596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45936.667442592596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45936.667442592596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45936.667442592596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45936.667442592596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45936.667442592596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45936.667442592596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45936.667442592596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45936.667442592596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45936.667442592596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45936.667442592596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45936.667442592596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45936.667442592596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45936.667442592596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45936.667442592596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45936.667442592596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45936.667442592596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45936.667442592596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45936.667442592596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45936.667442592596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45936.667442592596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45936.667442592596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45936.667442592596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45936.667442592596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45936.667442592596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45936.667442592596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45936.667442592596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45936.667442592596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45936.667442592596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45936.667442592596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45936.667442592596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45936.667442592596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45936.667442592596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45936.667442592596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45936.667442592596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45936.667442592596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45936.667442592596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45936.667442592596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45936.667442592596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45936.667442592596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45936.667442592596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45936.667442592596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45936.667442592596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45936.667442592596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45936.667442592596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45936.667442592596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45936.667442592596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45936.667442592596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45936.667442592596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45936.667442592596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45936.667442592596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45936.667442592596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45936.667442592596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45936.667442592596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45936.667442592596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45936.667442592596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45936.667442592596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45936.667442592596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45936.667442592596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45936.667442592596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45936.667442592596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45936.667442592596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45936.667442592596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45936.667442592596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45936.667442592596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45936.667442592596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45936.667442592596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45936.667442592596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45936.667442592596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45936.667442592596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45936.667442592596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45936.667442592596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45936.667442592596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45936.667442592596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45936.667442592596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45936.667442592596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45936.667442592596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45936.667442592596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45936.667442592596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45936.667442592596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45936.667442592596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45936.667442592596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45936.667442592596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45936.667442592596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45936.667442592596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45936.667442592596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45936.667442592596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45936.667442592596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45936.667442592596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45936.667442592596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45936.667442592596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45936.667442592596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45936.667442592596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45936.667442592596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45936.667442592596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45936.667442592596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45936.667442592596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45936.667442592596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45936.667442592596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45936.667442592596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45936.667442592596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45936.667442592596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45936.667442592596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45936.667442592596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45936.667442592596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45936.667442592596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45936.667442592596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45936.667442592596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45936.667442592596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45936.667442592596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45936.667442592596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45936.667442592596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45936.667442592596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45936.667442592596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45936.667442592596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45936.667442592596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45936.667442592596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45936.667442592596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45936.667442592596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45936.667442592596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45936.667442592596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45936.667442592596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45936.667442592596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45936.667442592596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45936.667442592596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45936.667442592596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45936.667442592596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45936.667442592596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45936.667442592596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45936.667442592596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45936.667442592596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45936.667442592596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45936.667442592596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45936.667442592596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45936.667442592596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45936.667442592596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45936.667442592596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45936.667442592596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45936.667442592596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45936.667442592596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45936.667442592596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45936.667442592596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45936.667442592596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45936.667442592596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45936.667442592596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45936.667442592596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45936.667442592596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45936.667442592596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45936.667442592596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45936.667442592596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45936.667442592596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45936.667442592596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45936.667442592596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45936.667442592596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45936.667442592596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45936.667442592596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45936.667442592596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45936.667442592596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45936.667442592596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45936.667442592596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45936.667442592596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45936.667442592596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45936.667442592596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45936.667442592596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45936.667442592596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45936.667442592596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45936.667442592596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45936.667442592596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45936.667442592596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45936.667442592596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45936.667442592596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45936.667442592596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45936.667442592596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45936.667442592596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45936.667442592596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45936.667442592596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45936.667442592596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45936.667442592596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45936.667442592596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45936.667442592596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45936.667442592596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45936.667442592596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45936.667442592596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45936.667442592596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45936.667442592596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45936.667442592596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45936.667442592596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45936.667442592596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45936.667442592596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45936.667442592596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45936.667442592596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45936.667442592596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45936.667442592596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45936.667442592596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45936.667442592596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45936.667442592596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45936.667442592596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45936.667442592596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45936.667442592596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45936.667442592596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45936.667442592596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45936.667442592596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45936.667442592596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45936.667442592596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45936.667442592596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45936.667442592596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45936.667442592596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45936.667442592596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45936.667442592596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45936.667442592596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45936.667442592596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45936.667442592596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45936.667442592596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45936.667442592596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45936.667442592596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45936.667442592596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45936.667442592596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45936.667442592596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45936.667442592596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45936.667442592596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45936.667442592596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45936.667442592596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45936.667442592596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45936.667442592596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45936.667442592596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45936.667442592596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45936.667442592596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45936.667442592596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45936.667442592596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45936.667442592596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45936.667442592596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45936.667442592596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45936.667442592596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45936.667442592596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45936.667442592596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45936.667442592596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45936.667442592596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45936.667442592596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45936.667442592596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45936.667442592596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45936.667442592596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45936.667442592596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45936.667442592596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45936.667442592596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45936.667442592596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45936.667442592596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45936.667442592596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45936.667442592596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45936.667442592596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45936.667442592596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45936.667442592596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45936.667442592596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45936.667442592596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45936.667442592596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45936.667442592596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45936.667442592596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45936.667442592596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45936.667442592596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45936.667442592596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45936.667442592596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45936.667442592596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45936.667442592596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45936.667442592596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45936.667442592596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45936.667442592596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45936.667442592596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45936.667442592596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45936.667442592596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45936.667442592596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45936.667442592596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45936.667442592596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45936.667442592596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45936.667442592596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45936.667442592596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45936.667442592596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45936.667442592596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45936.667442592596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45936.667442592596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45936.667442592596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45936.667442592596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45936.667442592596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45936.667442592596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45936.667442592596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45936.667442592596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45936.667442592596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45936.667442592596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45936.667442592596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45936.667442592596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45936.667442592596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45936.667442592596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45936.667442592596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45936.667442592596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45936.667442592596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45936.667442592596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45936.667442592596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45936.667442592596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45936.667442592596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45936.667442592596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45936.667442592596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45936.667442592596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45936.667442592596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45936.667442592596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45936.667442592596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45936.667442592596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45936.667442592596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45936.667442592596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45936.667442592596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45936.667442592596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45936.667442592596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45936.667442592596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45936.667442592596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45936.667442592596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45936.667442592596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45936.667442592596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45936.667442592596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45936.667442592596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45936.667442592596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45936.667442592596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45936.667442592596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45936.667442592596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45936.667442592596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45936.667442592596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45936.667442592596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45936.667442592596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45936.667442592596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45936.667442592596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45936.667442592596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45936.667442592596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45936.667442592596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45936.667442592596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45936.667442592596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45936.667442592596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45936.667442592596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45936.667442592596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45936.667442592596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45936.667442592596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45936.667442592596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45936.667442592596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45936.667442592596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45936.667442592596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45936.667442592596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45936.667442592596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45936.667442592596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45936.667442592596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45936.667442592596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45936.667442592596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45936.667442592596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45936.667442592596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45936.667442592596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45936.667442592596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45936.667442592596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45936.667442592596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45936.667442592596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45936.667442592596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45936.667442592596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45936.667442592596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45936.667442592596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45936.667442592596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45936.667442592596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45936.667442592596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45936.667442592596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45936.667442592596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45936.667442592596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45936.667442592596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45936.667442592596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45936.667442592596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45936.667442592596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45936.667442592596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45936.667442592596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45936.667442592596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45936.667442592596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45936.667442592596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45936.667442592596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45936.667442592596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45936.667442592596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45936.667442592596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45936.667442592596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45936.667442592596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45936.667442592596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45936.667442592596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45936.667442592596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45936.667442592596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45936.667442592596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45936.667442592596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45936.667442592596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45936.667442592596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45936.667442592596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45936.667442592596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45936.667442592596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45936.667442592596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45936.667442592596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45936.667442592596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45936.667442592596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45936.667442592596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45936.667442592596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45936.667442592596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45936.667442592596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45936.667442592596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45936.667442592596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45936.667442592596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45936.667442592596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45936.667442592596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45936.667442592596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45936.667442592596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45936.667442592596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45936.667442592596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45936.667442592596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45936.667442592596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45936.667442592596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45936.667442592596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45936.667442592596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45936.667442592596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45936.667442592596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45936.667442592596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45936.667442592596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45936.667442592596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45936.667442592596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45936.667442592596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45936.667442592596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45936.667442592596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45936.667442592596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45936.667442592596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45936.667442592596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45936.667442592596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45936.667442592596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45936.667442592596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45936.667442592596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45936.667442592596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45936.667442592596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45936.667442592596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45936.667442592596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45936.667442592596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45936.667442592596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45936.667442592596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45936.667442592596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45936.667442592596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45936.667442592596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45936.667442592596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45936.667442592596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45936.667442592596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45936.667442592596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45936.667442592596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45936.667442592596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45936.667442592596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45936.667442592596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45936.667442592596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45936.667442592596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45936.667442592596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45936.667442592596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45936.667442592596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45936.667442592596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45936.667442592596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45936.667442592596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45936.667442592596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45936.667442592596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45936.667442592596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45936.667442592596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45936.667442592596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45936.667442592596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45936.667442592596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45936.667442592596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45936.667442592596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45936.667442592596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45936.667442592596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45936.667442592596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45936.667442592596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45936.667442592596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45936.667442592596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45936.667442592596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45936.667442592596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45936.667442592596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45936.667442592596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45936.667442592596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45936.667442592596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45936.667442592596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45936.667442592596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45936.667442592596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45936.667442592596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45936.667442592596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45936.667442592596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45936.667442592596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45936.667442592596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45936.667442592596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45936.667442592596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45936.667442592596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45936.667442592596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45936.667442592596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45936.667442592596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45936.667442592596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45936.667442592596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45936.667442592596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45936.667442592596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45936.667442592596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45936.667442592596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45936.667442592596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45936.667442592596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45936.667442592596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45936.667442592596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45936.667442592596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45936.667442592596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45936.667442592596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45936.667442592596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45936.667442592596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45936.667442592596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45936.667442592596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45936.667442592596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45936.667442592596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45936.667442592596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45936.667442592596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45936.667442592596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45936.667442592596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45936.667442592596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45936.667442592596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45936.667442592596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45936.667442592596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45936.667442592596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45936.667442592596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45936.667442592596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45936.667442592596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45936.667442592596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45936.667442592596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45936.667442592596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45936.667442592596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45936.667442592596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45936.667442592596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45936.667442592596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45936.667442592596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45936.667442592596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45936.667442592596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45936.667442592596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45936.667442592596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45936.667442592596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45936.667442592596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45936.667442592596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45936.667442592596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45936.667442592596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45936.667442592596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45936.667442592596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45936.667442592596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45936.667442592596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45936.667442592596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45936.667442592596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45936.667442592596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45936.667442592596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45936.667442592596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45936.667442592596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45936.667442592596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45936.667442592596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45936.667442592596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45936.667442592596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45936.667442592596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45936.667442592596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45936.667442592596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45936.667442592596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45936.667442592596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45936.667442592596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45936.667442592596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45936.667442592596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45936.667442592596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45936.667442592596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45936.667442592596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45936.667442592596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45936.667442592596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45936.667442592596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45936.667442592596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45936.667442592596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45936.667442592596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45936.667442592596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45936.667442592596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45936.667442592596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45936.667442592596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45936.667442592596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45936.667442592596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45936.667442592596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45936.667442592596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45936.667442592596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45936.667442592596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45936.667442592596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45936.667442592596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45936.667442592596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45936.667442592596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45936.667442592596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45936.667442592596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45936.667442592596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45936.667442592596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45936.667442592596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45936.667442592596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45936.667442592596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45936.667442592596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45936.667442592596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45936.667442592596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45936.667442592596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45936.667442592596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45936.667442592596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45936.667442592596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45936.667442592596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45936.667442592596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45936.667442592596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45936.667442592596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45936.667442592596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45936.667442592596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45936.667442592596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45936.667442592596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45936.667442592596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45936.667442592596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45936.667442592596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45936.667442592596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45936.667442592596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45936.667442592596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45936.667442592596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45936.667442592596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45936.667442592596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45936.667442592596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45936.667442592596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45936.667442592596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45936.667442592596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45936.667442592596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45936.667442592596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45936.667442592596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45936.667442592596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45936.667442592596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45936.667442592596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45936.667442592596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45936.667442592596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45936.667442592596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45936.667442592596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45936.667442592596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45936.667442592596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45936.667442592596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45936.667442592596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45936.667442592596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45936.667442592596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45936.667442592596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45936.667442592596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45936.667442592596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45936.667442592596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45936.667442592596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45936.667442592596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45936.667442592596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45936.667442592596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45936.667442592596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45936.667442592596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45936.667442592596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45936.667442592596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45936.667442592596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45936.667442592596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45936.667442592596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45936.667442592596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45936.667442592596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45936.667442592596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45936.667442592596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45936.667442592596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45936.667442592596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45936.667442592596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45936.667442592596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45936.667442592596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45936.667442592596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45936.667442592596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45936.667442592596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45936.667442592596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45936.667442592596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45936.667442592596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45936.667442592596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45936.667442592596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45936.667442592596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45936.667442592596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45936.667442592596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45936.667442592596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45936.667442592596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45936.667442592596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45936.667442592596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45936.667442592596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45936.667442592596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45936.667442592596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45936.667442592596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45936.667442592596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45936.667442592596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45936.667442592596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45936.667442592596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45936.667442592596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45936.667442592596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45936.667442592596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45936.667442592596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45936.667442592596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45936.667442592596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45936.667442592596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45936.667442592596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45936.667442592596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45936.667442592596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45936.667442592596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45936.667442592596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45936.667442592596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45936.667442592596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45936.667442592596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45936.667442592596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45936.667442592596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45936.667442592596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45936.667442592596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45936.667442592596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45936.667442592596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45936.667442592596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45936.667442592596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45936.667442592596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45936.667442592596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45936.667442592596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45936.667442592596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45936.667442592596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45936.667442592596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45936.667442592596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45936.667442592596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45936.667442592596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45936.667442592596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45936.667442592596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45936.667442592596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45936.667442592596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45936.667442592596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45936.667442592596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45936.667442592596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45936.667442592596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45936.667442592596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45936.667442592596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45936.667442592596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45936.667442592596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45936.667442592596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45936.667442592596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45936.667442592596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45936.667442592596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45936.667442592596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45936.667442592596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45936.667442592596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45936.667442592596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45936.667442592596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45936.667442592596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45936.667442592596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45936.667442592596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45936.667442592596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45936.667442592596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45936.667442592596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45936.667442592596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45936.667442592596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45936.667442592596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45936.667442592596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45936.667442592596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45936.667442592596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45936.667442592596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45936.667442592596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45936.667442592596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45936.667442592596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45936.667442592596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45936.667442592596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45936.667442592596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45936.667442592596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45936.667442592596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45936.667442592596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45936.667442592596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45936.667442592596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45936.667442592596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45936.667442592596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45936.667442592596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45936.667442592596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45936.667442592596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45936.667442592596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45936.667442592596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45936.667442592596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45936.667442592596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45936.667442592596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45936.667442592596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45936.667442592596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45936.667442592596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45936.667442592596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45936.667442592596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45936.667442592596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45936.667442592596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45936.667442592596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45936.667442592596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45936.667442592596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45936.667442592596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45936.667442592596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45936.667442592596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45936.667442592596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45936.667442592596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45936.667442592596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45936.667442592596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45936.667442592596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45936.667442592596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45936.667442592596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45936.667442592596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45936.667442592596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45936.667442592596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45936.667442592596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45936.667442592596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45936.667442592596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45936.667442592596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45936.667442592596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45936.667442592596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45936.667442592596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45936.667442592596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45936.667442592596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45936.667442592596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45936.667442592596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45936.667442592596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45936.667442592596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45936.667442592596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45936.667442592596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45936.667442592596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45936.667442592596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45936.667442592596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45936.667442592596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45936.667442592596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45936.667442592596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45936.667442592596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45936.667442592596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45936.667442592596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45936.667442592596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45936.667442592596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45936.667442592596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45936.667442592596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45936.667442592596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45936.667442592596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45936.667442592596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45936.667442592596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45936.667442592596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45936.667442592596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45936.667442592596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45936.667442592596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45936.667442592596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45936.667442592596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45936.667442592596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45936.667442592596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45936.667442592596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45936.667442592596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45936.667442592596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45936.667442592596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45936.667442592596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45936.667442592596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45936.667442592596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45936.667442592596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45936.667442592596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45936.667442592596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45936.667442592596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45936.667442592596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45936.667442592596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45936.667442592596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45936.667442592596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45936.667442592596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45936.667442592596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45936.667442592596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45936.667442592596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45936.667442592596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45936.667442592596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45936.667442592596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45936.667442592596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45936.667442592596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45936.667442592596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45936.667442592596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45936.667442592596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45936.667442592596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45936.667442592596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45936.667442592596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45936.667442592596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45936.667442592596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45936.667442592596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45936.667442592596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45936.667442592596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45936.667442592596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45936.667442592596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45936.667442592596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45936.667442592596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45936.667442592596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45936.667442592596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45936.667442592596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45936.667442592596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45936.667442592596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45936.667442592596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45936.667442592596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45936.667442592596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45936.667442592596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45936.667442592596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45936.667442592596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45936.667442592596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45936.667442592596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45936.667442592596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45936.667442592596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45936.667442592596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45936.667442592596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45936.667442592596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45936.667442592596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45936.667442592596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45936.667442592596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45936.667442592596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45936.667442592596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45936.667442592596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45936.667442592596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45936.667442592596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45936.667442592596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45936.667442592596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45936.667442592596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45936.667442592596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45936.667442592596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45936.667442592596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45936.667442592596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45936.667442592596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45936.667442592596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45936.667442592596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45936.667442592596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45936.667442592596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45936.667442592596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45936.667442592596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45936.667442592596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45936.667442592596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45936.667442592596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45936.667442592596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45936.667442592596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45936.667442592596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45936.667442592596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45936.667442592596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45936.667442592596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45936.667442592596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45936.667442592596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45936.667442592596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45936.667442592596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45936.667442592596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45936.667442592596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45936.667442592596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45936.667442592596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45936.667442592596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45936.667442592596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45936.667442592596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45936.667442592596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45936.667442592596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45936.667442592596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45936.667442592596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45936.667442592596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45936.667442592596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45936.667442592596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45936.667442592596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45936.667442592596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45936.667442592596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45936.667442592596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45936.667442592596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45936.667442592596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45936.667442592596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45936.667442592596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45936.667442592596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45936.667442592596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45936.667442592596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45936.667442592596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45936.667442592596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45936.667442592596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45936.667442592596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45936.667442592596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45936.667442592596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45936.667442592596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45936.667442592596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45936.667442592596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45936.667442592596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45936.667442592596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45936.667442592596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45936.667442592596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45936.667442592596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45936.667442592596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45936.667442592596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45936.667442592596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45936.667442592596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45936.667442592596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45936.667442592596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45936.667442592596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45936.667442592596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45936.667442592596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45936.667442592596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45936.667442592596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45936.667442592596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45936.667442592596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45936.667442592596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45936.667442592596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45936.667442592596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45936.667442592596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45936.667442592596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45936.667442592596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45936.667442592596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45936.667442592596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45936.667442592596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45936.667442592596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45936.667442592596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45936.667442592596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45936.667442592596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45936.667442592596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45936.667442592596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45936.667442592596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45936.667442592596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45936.667442592596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45936.667442592596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45936.667442592596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45936.667442592596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45936.667442592596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45936.667442592596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45936.667442592596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45936.667442592596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45936.667442592596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45936.667442592596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45936.667442592596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45936.667442592596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45936.667442592596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45936.667442592596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45936.667442592596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45936.667442592596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45936.667442592596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45936.667442592596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45936.667442592596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45936.667442592596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45936.667442592596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45936.667442592596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45936.667442592596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45936.667442592596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45936.667442592596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45936.667442592596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45936.667442592596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45936.667442592596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45936.667442592596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45936.667442592596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45936.667442592596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45936.667442592596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45936.667442592596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45936.667442592596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45936.667442592596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45936.667442592596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45936.667442592596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45936.667442592596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45936.667442592596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45936.667442592596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45936.667442592596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45936.667442592596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45936.667442592596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45936.667442592596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45936.667442592596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45936.667442592596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45936.667442592596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45936.667442592596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45936.667442592596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45936.667442592596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45936.667442592596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45936.667442592596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45936.667442592596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45936.667442592596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45936.667442592596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45936.667442592596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45936.667442592596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45936.667442592596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45936.667442592596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45936.667442592596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45936.667442592596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45936.667442592596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45936.667442592596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45936.667442592596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45936.667442592596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45936.667442592596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45936.667442592596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45936.667442592596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45936.667442592596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45936.667442592596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45936.667442592596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45936.667442592596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45936.667442592596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45936.667442592596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45936.667442592596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45936.667442592596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45936.667442592596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45936.667442592596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45936.667442592596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45936.667442592596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45936.667442592596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45936.667442592596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45936.667442592596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45936.667442592596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45936.667442592596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45936.667442592596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45936.667442592596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45936.667442592596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45936.667442592596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45936.667442592596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45936.667442592596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45936.667442592596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45936.667442592596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45936.667442592596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45936.667442592596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45936.667442592596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45936.667442592596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45936.667442592596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45936.667442592596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45936.667442592596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45936.667442592596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45936.667442592596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45936.667442592596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45936.667442592596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45936.667442592596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45936.667442592596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45936.667442592596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45936.667442592596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45936.667442592596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45936.667442592596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45936.667442592596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45936.667442592596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45936.667442592596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45936.667442592596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45936.667442592596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45936.667442592596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45936.667442592596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45936.667442592596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45936.667442592596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45936.667442592596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45936.667442592596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45936.667442592596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45936.667442592596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45936.667442592596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45936.667442592596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45936.667442592596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45936.667442592596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45936.667442592596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45936.667442592596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45936.667442592596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45936.667442592596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45936.667442592596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45936.667442592596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45936.667442592596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45936.667442592596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45936.667442592596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45936.667442592596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45936.667442592596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45936.667442592596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45936.667442592596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45936.667442592596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45936.667442592596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45936.667442592596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45936.667442592596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45936.667442592596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45936.667442592596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45936.667442592596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45936.667442592596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45936.667442592596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45936.667442592596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45936.667442592596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45936.667442592596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45936.667442592596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45936.667442592596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45936.667442592596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45936.667442592596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45936.667442592596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45936.667442592596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45936.667442592596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45936.667442592596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45936.667442592596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45936.667442592596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45936.667442592596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45936.667442592596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45936.667442592596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45936.667442592596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45936.667442592596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45936.667442592596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45936.667442592596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45936.667442592596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45936.667442592596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45936.667442592596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45936.667442592596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45936.667442592596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45936.667442592596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45936.667442592596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45936.667442592596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45936.667442592596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45936.667442592596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45936.667442592596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45936.667442592596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45936.667442592596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45936.667442592596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45936.667442592596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45936.667442592596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45936.667442592596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45936.667442592596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45936.667442592596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45936.667442592596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45936.667442592596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45936.667442592596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45936.667442592596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45936.667442592596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45936.667442592596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45936.667442592596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45936.667442592596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45936.667442592596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45936.667442592596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45936.667442592596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45936.667442592596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45936.667442592596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45936.667442592596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45936.667442592596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45936.667442592596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45936.667442592596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45936.667442592596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45936.667442592596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45936.667442592596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45936.667442592596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45936.667442592596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45936.667442592596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45936.667442592596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45936.667442592596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45936.667442592596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45936.667442592596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45936.667442592596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45936.667442592596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45936.667442592596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45936.667442592596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45936.667442592596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45936.667442592596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45936.667442592596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45936.667442592596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45936.667442592596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45936.667442592596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45936.667442592596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45936.667442592596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45936.667442592596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45936.667442592596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45936.667442592596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45936.667442592596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45936.667442592596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45936.667442592596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45936.667442592596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45936.667442592596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45936.667442592596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45936.667442592596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45936.667442592596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45936.667442592596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45936.667442592596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45936.667442592596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45936.667442592596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45936.667442592596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45936.667442592596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45936.667442592596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45936.667442592596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45936.667442592596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45936.667442592596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45936.667442592596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45936.667442592596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45936.667442592596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45936.667442592596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45936.667442592596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45936.667442592596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45936.667442592596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45936.667442592596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45936.667442592596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45936.667442592596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45936.667442592596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45936.667442592596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45936.667442592596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45936.667442592596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45936.667442592596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45936.667442592596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45936.667442592596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45936.667442592596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45936.667442592596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45936.667442592596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45936.667442592596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45936.667442592596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45936.667442592596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45936.667442592596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45936.667442592596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45936.667442592596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45936.667442592596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45936.667442592596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45936.667442592596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45936.667442592596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45936.667442592596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45936.667442592596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45936.667442592596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45936.667442592596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45936.667442592596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45936.667442592596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45936.667442592596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45936.667442592596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45936.667442592596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45936.667442592596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45936.667442592596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45936.667442592596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45936.667442592596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45936.667442592596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45936.667442592596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45936.667442592596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45936.667442592596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45936.667442592596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45936.667442592596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45936.667442592596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45936.667442592596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45936.667442592596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45936.667442592596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45936.667442592596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45936.667442592596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45936.667442592596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45936.667442592596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45936.667442592596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45936.667442592596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45936.667442592596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45936.667442592596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45936.667442592596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45936.667442592596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45936.667442592596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45936.667442592596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45936.667442592596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45936.667442592596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45936.667442592596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45936.667442592596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45936.667442592596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45936.667442592596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45936.667442592596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45936.667442592596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45936.667442592596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45936.667442592596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45936.667442592596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45936.667442592596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45936.667442592596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45936.667442592596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45936.667442592596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45936.667442592596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45936.667442592596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45936.667442592596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45936.667442592596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45936.667442592596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45936.667442592596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45936.667442592596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45936.667442592596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45936.667442592596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45936.667442592596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45936.667442592596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45936.667442592596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45936.667442592596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45936.667442592596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45936.667442592596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45936.667442592596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45936.667442592596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45936.667442592596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45936.667442592596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45936.667442592596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45936.667442592596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45936.667442592596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45936.667442592596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45936.667442592596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45936.667442592596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45936.667442592596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45936.667442592596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45936.667442592596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45936.667442592596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45936.667442592596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45936.667442592596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45936.667442592596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45936.667442592596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45936.667442592596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45936.667442592596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45936.667442592596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45936.667442592596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45936.667442592596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45936.667442592596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45936.667442592596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45936.667442592596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45936.667442592596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45936.667442592596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45936.667442592596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45936.667442592596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45936.667442592596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45936.667442592596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45936.667442592596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45936.667442592596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45936.667442592596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45936.667442592596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45936.667442592596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45936.667442592596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45936.667442592596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45936.667442592596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45936.667442592596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45936.667442592596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45936.667442592596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45936.667442592596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45936.667442592596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45936.667442592596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45936.667442592596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45936.667442592596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45936.667442592596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45936.667442592596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45936.667442592596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45936.667442592596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45936.667442592596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45936.667442592596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45936.667442592596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45936.667442592596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45936.667442592596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45936.667442592596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45936.667442592596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45936.667442592596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45936.667442592596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45936.667442592596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45936.667442592596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45936.667442592596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45936.667442592596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45936.667442592596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45936.667442592596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45936.667442592596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45936.667442592596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45936.667442592596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45936.667442592596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45936.667442592596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45936.667442592596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45936.667442592596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45936.667442592596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45936.667442592596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45936.667442592596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45936.667442592596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45936.667442592596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45936.667442592596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45936.667442592596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45936.667442592596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45936.667442592596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45936.667442592596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45936.667442592596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45936.667442592596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45936.667442592596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45936.667442592596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45936.667442592596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45936.667442592596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45936.667442592596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45936.667442592596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45936.667442592596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45936.667442592596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45936.667442592596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45936.667442592596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45936.667442592596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45936.667442592596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45936.667442592596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45936.667442592596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45936.667442592596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45936.667442592596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45936.667442592596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45936.667442592596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45936.667442592596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45936.667442592596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45936.667442592596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45936.667442592596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45936.667442592596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45936.667442592596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45936.667442592596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45936.667442592596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233.18672499999957</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1.510498148149054</v>
      </c>
      <c r="H3" s="113">
        <v>45935.07104166667</v>
      </c>
      <c r="I3" s="110" t="str">
        <f>IFERROR(VLOOKUP(D3,DB!A:F,6,0),"")</f>
        <v>Generator-SG</v>
      </c>
      <c r="J3" s="110" t="str">
        <f>IFERROR(VLOOKUP(D3,DB!A:G,7,0),"")</f>
        <v>Good</v>
      </c>
      <c r="K3" s="115" t="s">
        <v>39057</v>
      </c>
      <c r="L3" s="107" t="str">
        <f>IFERROR(VLOOKUP(D3,DB!A:I,9,0),"")</f>
        <v>Latis</v>
      </c>
    </row>
    <row r="4" spans="1:16" ht="15" customHeight="1">
      <c r="A4" s="141"/>
      <c r="B4" s="141" t="str">
        <f>IFERROR(VLOOKUP(D4,DB!A:K,11,0),"")</f>
        <v/>
      </c>
      <c r="C4" s="142"/>
      <c r="D4" s="143"/>
      <c r="E4" s="144"/>
      <c r="F4" s="145"/>
      <c r="G4" s="146">
        <f ca="1">IFERROR(NOW()-F4,"")</f>
        <v>45936.667442592596</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45936.667442592596</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45936.667442592596</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45936.667442592596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45936.667442592596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45936.667442592596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45936.667442592596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45936.667442592596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45936.667442592596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45936.667442592596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45936.667442592596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45936.667442592596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45936.667442592596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45936.667442592596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45936.667442592596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45936.667442592596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45936.667442592596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45936.667442592596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45936.667442592596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45936.667442592596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45936.667442592596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45936.667442592596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45936.667442592596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45936.667442592596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45936.667442592596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45936.667442592596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45936.667442592596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45936.667442592596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45936.667442592596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45936.667442592596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45936.667442592596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45936.667442592596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45936.667442592596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45936.667442592596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45936.667442592596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45936.667442592596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45936.667442592596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45936.667442592596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45936.667442592596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45936.667442592596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45936.667442592596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45936.667442592596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45936.667442592596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45936.667442592596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45936.667442592596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45936.667442592596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45936.667442592596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45936.667442592596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45936.667442592596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45936.667442592596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45936.667442592596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45936.667442592596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45936.667442592596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45936.667442592596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45936.667442592596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45936.667442592596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45936.667442592596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45936.667442592596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45936.667442592596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45936.667442592596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45936.667442592596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45936.667442592596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45936.667442592596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45936.667442592596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45936.667442592596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45936.667442592596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45936.667442592596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45936.667442592596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45936.667442592596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45936.667442592596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45936.667442592596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45936.667442592596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45936.667442592596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45936.667442592596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45936.667442592596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45936.667442592596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45936.667442592596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45936.667442592596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45936.667442592596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45936.667442592596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45936.667442592596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45936.667442592596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45936.667442592596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45936.667442592596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45936.667442592596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45936.667442592596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45936.667442592596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45936.667442592596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45936.667442592596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45936.667442592596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45936.667442592596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45936.667442592596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45936.667442592596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45936.667442592596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45936.667442592596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45936.667442592596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45936.667442592596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45936.667442592596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45936.667442592596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45936.667442592596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45936.667442592596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45936.667442592596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45936.667442592596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45936.667442592596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45936.667442592596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45936.667442592596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45936.667442592596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45936.667442592596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45936.667442592596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45936.667442592596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45936.667442592596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45936.667442592596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45936.667442592596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45936.667442592596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45936.667442592596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45936.667442592596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45936.667442592596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45936.667442592596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45936.667442592596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45936.667442592596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45936.667442592596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45936.667442592596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45936.667442592596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45936.667442592596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45936.667442592596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45936.667442592596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45936.667442592596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45936.667442592596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45936.667442592596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45936.667442592596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45936.667442592596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45936.667442592596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45936.667442592596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45936.667442592596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45936.667442592596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45936.667442592596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45936.667442592596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45936.667442592596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45936.667442592596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45936.667442592596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45936.667442592596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45936.667442592596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45936.667442592596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45936.667442592596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45936.667442592596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45936.667442592596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45936.667442592596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45936.667442592596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45936.667442592596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45936.667442592596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45936.667442592596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45936.667442592596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45936.667442592596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45936.667442592596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45936.667442592596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45936.667442592596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45936.667442592596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45936.667442592596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45936.667442592596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45936.667442592596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45936.667442592596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45936.667442592596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45936.667442592596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45936.667442592596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45936.667442592596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45936.667442592596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45936.667442592596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45936.667442592596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45936.667442592596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45936.667442592596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45936.667442592596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45936.667442592596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45936.667442592596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45936.667442592596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45936.667442592596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45936.667442592596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45936.667442592596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45936.667442592596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45936.667442592596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45936.667442592596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45936.667442592596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45936.667442592596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45936.667442592596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45936.667442592596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45936.667442592596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45936.667442592596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45936.667442592596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45936.667442592596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45936.667442592596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45936.667442592596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45936.667442592596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45936.667442592596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45936.667442592596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45936.667442592596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45936.667442592596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45936.667442592596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45936.667442592596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45936.667442592596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45936.667442592596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45936.667442592596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45936.667442592596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45936.667442592596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45936.667442592596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45936.667442592596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45936.667442592596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45936.667442592596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45936.667442592596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45936.667442592596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45936.667442592596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45936.667442592596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45936.667442592596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45936.667442592596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45936.667442592596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45936.667442592596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45936.667442592596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45936.667442592596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45936.667442592596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45936.667442592596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45936.667442592596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45936.667442592596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45936.667442592596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45936.667442592596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45936.667442592596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45936.667442592596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45936.667442592596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45936.667442592596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45936.667442592596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45936.667442592596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45936.667442592596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45936.667442592596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45936.667442592596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45936.667442592596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45936.667442592596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45936.667442592596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45936.667442592596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45936.667442592596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45936.667442592596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45936.667442592596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45936.667442592596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45936.667442592596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45936.667442592596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45936.667442592596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45936.667442592596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45936.667442592596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45936.667442592596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45936.667442592596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45936.667442592596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45936.667442592596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45936.667442592596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45936.667442592596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45936.667442592596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45936.667442592596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45936.667442592596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45936.667442592596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45936.667442592596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45936.667442592596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45936.667442592596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45936.667442592596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45936.667442592596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45936.667442592596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45936.667442592596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45936.667442592596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45936.667442592596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45936.667442592596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45936.667442592596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45936.667442592596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45936.667442592596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45936.667442592596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45936.667442592596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45936.667442592596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45936.667442592596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45936.667442592596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45936.667442592596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45936.667442592596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45936.667442592596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45936.667442592596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45936.667442592596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45936.667442592596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45936.667442592596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45936.667442592596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45936.667442592596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45936.667442592596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45936.667442592596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45936.667442592596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45936.667442592596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45936.667442592596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45936.667442592596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45936.667442592596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45936.667442592596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45936.667442592596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45936.667442592596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45936.667442592596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45936.667442592596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45936.667442592596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45936.667442592596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45936.667442592596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45936.667442592596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45936.667442592596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45936.667442592596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45936.667442592596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45936.667442592596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45936.667442592596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45936.667442592596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45936.667442592596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45936.667442592596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45936.667442592596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45936.667442592596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45936.667442592596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45936.667442592596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45936.667442592596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45936.667442592596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45936.667442592596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45936.667442592596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45936.667442592596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45936.667442592596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45936.667442592596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45936.667442592596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45936.667442592596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45936.667442592596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45936.667442592596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45936.667442592596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45936.667442592596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45936.667442592596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45936.667442592596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45936.667442592596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45936.667442592596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45936.667442592596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45936.667442592596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45936.667442592596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45936.667442592596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45936.667442592596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45936.667442592596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45936.667442592596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45936.667442592596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45936.667442592596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45936.667442592596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45936.667442592596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45936.667442592596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45936.667442592596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45936.667442592596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45936.667442592596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45936.667442592596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45936.667442592596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45936.667442592596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45936.667442592596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45936.667442592596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45936.667442592596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45936.667442592596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45936.667442592596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45936.667442592596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45936.667442592596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45936.667442592596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45936.667442592596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45936.667442592596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45936.667442592596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45936.667442592596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45936.667442592596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45936.667442592596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45936.667442592596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45936.667442592596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45936.667442592596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45936.667442592596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45936.667442592596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45936.667442592596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45936.667442592596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45936.667442592596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45936.667442592596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45936.667442592596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45936.667442592596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45936.667442592596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45936.667442592596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45936.667442592596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45936.667442592596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45936.667442592596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45936.667442592596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45936.667442592596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45936.667442592596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45936.667442592596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45936.667442592596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45936.667442592596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45936.667442592596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45936.667442592596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45936.667442592596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45936.667442592596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45936.667442592596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45936.667442592596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45936.667442592596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45936.667442592596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45936.667442592596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45936.667442592596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45936.667442592596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45936.667442592596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45936.667442592596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45936.667442592596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45936.667442592596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45936.667442592596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45936.667442592596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45936.667442592596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45936.667442592596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45936.667442592596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45936.667442592596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45936.667442592596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45936.667442592596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45936.667442592596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45936.667442592596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45936.667442592596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45936.667442592596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45936.667442592596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45936.667442592596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45936.667442592596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45936.667442592596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45936.667442592596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45936.667442592596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45936.667442592596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45936.667442592596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45936.667442592596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45936.667442592596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45936.667442592596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45936.667442592596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45936.667442592596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45936.667442592596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45936.667442592596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45936.667442592596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45936.667442592596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45936.667442592596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45936.667442592596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45936.667442592596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45936.667442592596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45936.667442592596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45936.667442592596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45936.667442592596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45936.667442592596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45936.667442592596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45936.667442592596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45936.667442592596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45936.667442592596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45936.667442592596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45936.667442592596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45936.667442592596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45936.667442592596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45936.667442592596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45936.667442592596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45936.667442592596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45936.667442592596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45936.667442592596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45936.667442592596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45936.667442592596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45936.667442592596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45936.667442592596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45936.667442592596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45936.667442592596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45936.667442592596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45936.667442592596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45936.667442592596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45936.667442592596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45936.667442592596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45936.667442592596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45936.667442592596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45936.667442592596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45936.667442592596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45936.667442592596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45936.667442592596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45936.667442592596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45936.667442592596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45936.667442592596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45936.667442592596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45936.667442592596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45936.667442592596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45936.667442592596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45936.667442592596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45936.667442592596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45936.667442592596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45936.667442592596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45936.667442592596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45936.667442592596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45936.667442592596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45936.667442592596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45936.667442592596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45936.667442592596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45936.667442592596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45936.667442592596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45936.667442592596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45936.667442592596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45936.667442592596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45936.667442592596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45936.667442592596</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45936.667442592596</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45936.667442592596</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45936.667442592596</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45936.667442592596</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5" sqref="D5: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44.835382407407451</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10.478565277779126</v>
      </c>
      <c r="H3" s="38">
        <v>45926.158159722225</v>
      </c>
      <c r="I3" s="37" t="str">
        <f>IFERROR(VLOOKUP(D3,DB!A:F,6,0),"")</f>
        <v>SCECO</v>
      </c>
      <c r="J3" s="37" t="str">
        <f>IFERROR(VLOOKUP(D3,DB!A:G,7,0),"")</f>
        <v>Good</v>
      </c>
      <c r="K3" s="37" t="s">
        <v>39061</v>
      </c>
      <c r="L3" s="37" t="str">
        <f>IFERROR(VLOOKUP(D3,DB!A:I,9,0),"")</f>
        <v>Latis</v>
      </c>
      <c r="M3" s="136"/>
    </row>
    <row r="4" spans="1:13" ht="15">
      <c r="A4" s="37" t="s">
        <v>39062</v>
      </c>
      <c r="B4" s="37" t="str">
        <f>IFERROR(VLOOKUP(D4,DB!A:K,11,0),"")</f>
        <v>R5</v>
      </c>
      <c r="C4" s="37">
        <v>4</v>
      </c>
      <c r="D4" s="37" t="s">
        <v>31591</v>
      </c>
      <c r="E4" s="37" t="s">
        <v>38964</v>
      </c>
      <c r="F4" s="38"/>
      <c r="G4" s="39">
        <f ca="1">IFERROR(NOW()-F4,"-")</f>
        <v>45936.667442592596</v>
      </c>
      <c r="H4" s="38"/>
      <c r="I4" s="37" t="str">
        <f>IFERROR(VLOOKUP(D4,DB!A:F,6,0),"")</f>
        <v>SCECO</v>
      </c>
      <c r="J4" s="37" t="str">
        <f>IFERROR(VLOOKUP(D4,DB!A:G,7,0),"")</f>
        <v>Dead</v>
      </c>
      <c r="K4" s="37"/>
      <c r="L4" s="37" t="str">
        <f>IFERROR(VLOOKUP(D4,DB!A:I,9,0),"")</f>
        <v>Latis</v>
      </c>
      <c r="M4" s="136"/>
    </row>
    <row r="5" spans="1:13" ht="15">
      <c r="A5" s="37"/>
      <c r="B5" s="37" t="str">
        <f>IFERROR(VLOOKUP(D5,DB!A:K,11,0),"")</f>
        <v/>
      </c>
      <c r="C5" s="37"/>
      <c r="D5" s="37"/>
      <c r="E5" s="37"/>
      <c r="F5" s="38"/>
      <c r="G5" s="39">
        <f ca="1">IFERROR(NOW()-F5,"-")</f>
        <v>45936.667442592596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45936.667442592596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45936.667442592596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45936.667442592596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45936.667442592596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45936.667442592596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45936.667442592596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45936.667442592596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45936.667442592596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45936.667442592596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45936.667442592596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45936.667442592596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45936.667442592596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45936.667442592596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45936.667442592596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45936.667442592596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45936.667442592596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45936.667442592596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45936.667442592596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45936.667442592596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45936.667442592596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45936.667442592596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45936.667442592596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45936.667442592596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45936.667442592596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45936.667442592596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45936.667442592596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45936.667442592596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45936.667442592596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45936.667442592596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45936.667442592596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45936.667442592596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45936.667442592596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45936.667442592596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45936.667442592596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45936.667442592596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45936.667442592596</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45936.667442592596</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45936.667442592596</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45936.667442592596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45936.667442592596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45936.667442592596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45936.667442592596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45936.667442592596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45936.667442592596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45936.667442592596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45936.667442592596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45936.667442592596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45936.667442592596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45936.667442592596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45936.667442592596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45936.667442592596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45936.667442592596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45936.667442592596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45936.667442592596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45936.667442592596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45936.667442592596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45936.667442592596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45936.667442592596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45936.667442592596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45936.667442592596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45936.667442592596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45936.667442592596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45936.667442592596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45936.667442592596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45936.667442592596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45936.667442592596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45936.667442592596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45936.667442592596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45936.667442592596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45936.667442592596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45936.667442592596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45936.667442592596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45936.667442592596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45936.667442592596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45936.667442592596</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45936.667442592596</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45936.667442592596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45936.667442592596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45936.667442592596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45936.667442592596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45936.667442592596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45936.667442592596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45936.667442592596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45936.667442592596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45936.667442592596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45936.667442592596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45936.667442592596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45936.667442592596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45936.667442592596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45936.667442592596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45936.667442592596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45936.667442592596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45936.667442592596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45936.667442592596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45936.667442592596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45936.667442592596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45936.667442592596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45936.667442592596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45936.667442592596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45936.667442592596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45936.667442592596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45936.667442592596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45936.667442592596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45936.667442592596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45936.667442592596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45936.667442592596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45936.667442592596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45936.667442592596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45936.667442592596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45936.667442592596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45936.667442592596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45936.667442592596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45936.667442592596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45936.667442592596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45936.667442592596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45936.667442592596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45936.667442592596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45936.667442592596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45936.667442592596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45936.667442592596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45936.667442592596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45936.667442592596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45936.667442592596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45936.667442592596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45936.667442592596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45936.667442592596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45936.667442592596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45936.667442592596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45936.667442592596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45936.667442592596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45936.667442592596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45936.667442592596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45936.667442592596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45936.667442592596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45936.667442592596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45936.667442592596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45936.667442592596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45936.667442592596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45936.667442592596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45936.667442592596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45936.667442592596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45936.667442592596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45936.667442592596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45936.667442592596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45936.667442592596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45936.667442592596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45936.667442592596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45936.667442592596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45936.667442592596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45936.667442592596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45936.667442592596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45936.667442592596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45936.667442592596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45936.667442592596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45936.667442592596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45936.667442592596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45936.667442592596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45936.667442592596</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45936.667442592596</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K9" sqref="K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20" t="s">
        <v>5398</v>
      </c>
      <c r="C2" s="137">
        <v>1</v>
      </c>
      <c r="D2" s="120" t="s">
        <v>34463</v>
      </c>
      <c r="E2" s="137" t="s">
        <v>39064</v>
      </c>
      <c r="F2" s="138">
        <v>45926.772847222222</v>
      </c>
      <c r="G2" s="89">
        <f ca="1">IFERROR(NOW()-F2,"-")</f>
        <v>9.8945953703732812</v>
      </c>
      <c r="H2" s="139">
        <v>45927.449074074102</v>
      </c>
      <c r="I2" s="120" t="str">
        <f>IFERROR(VLOOKUP(D2,DB!A:F,6,0),"")</f>
        <v>SCECO</v>
      </c>
      <c r="J2" s="120" t="str">
        <f>IFERROR(VLOOKUP(D2,DB!A:G,7,0),"")</f>
        <v>Weak</v>
      </c>
      <c r="K2" s="137" t="s">
        <v>39065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45936.667442592596</v>
      </c>
      <c r="H3" s="139">
        <v>45927.987534722219</v>
      </c>
      <c r="I3" s="120" t="str">
        <f>IFERROR(VLOOKUP(D3,DB!A:F,6,0),"")</f>
        <v>SCECO</v>
      </c>
      <c r="J3" s="120" t="str">
        <f>IFERROR(VLOOKUP(D3,DB!A:G,7,0),"")</f>
        <v>Vandalized</v>
      </c>
      <c r="K3" s="137" t="s">
        <v>39066</v>
      </c>
      <c r="L3" s="126" t="str">
        <f>IFERROR(VLOOKUP(D3,DB!A:I,9,0),"")</f>
        <v>Latis</v>
      </c>
    </row>
    <row r="4" spans="1:16383" ht="31.5" customHeight="1">
      <c r="A4" s="137" t="s">
        <v>39067</v>
      </c>
      <c r="B4" s="120" t="s">
        <v>5398</v>
      </c>
      <c r="C4" s="137">
        <v>1</v>
      </c>
      <c r="D4" s="120" t="s">
        <v>32861</v>
      </c>
      <c r="E4" s="137" t="s">
        <v>39064</v>
      </c>
      <c r="F4" s="138">
        <v>45933.880972222221</v>
      </c>
      <c r="G4" s="89">
        <f ca="1">IFERROR(NOW()-F4,"-")</f>
        <v>2.7864703703744453</v>
      </c>
      <c r="H4" s="139">
        <v>45929.455266203702</v>
      </c>
      <c r="I4" s="120" t="str">
        <f>IFERROR(VLOOKUP(D4,DB!A:F,6,0),"")</f>
        <v>SCECO</v>
      </c>
      <c r="J4" s="120" t="str">
        <f>IFERROR(VLOOKUP(D4,DB!A:G,7,0),"")</f>
        <v>In progress</v>
      </c>
      <c r="K4" s="137" t="s">
        <v>39065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20" t="s">
        <v>5398</v>
      </c>
      <c r="C5" s="137">
        <v>1</v>
      </c>
      <c r="D5" s="120" t="s">
        <v>33408</v>
      </c>
      <c r="E5" s="137" t="s">
        <v>38964</v>
      </c>
      <c r="F5" s="138">
        <v>45934.942245370374</v>
      </c>
      <c r="G5" s="89">
        <f ca="1">IFERROR(NOW()-F5,"-")</f>
        <v>1.7251972222220502</v>
      </c>
      <c r="H5" s="139">
        <v>45934.470231481479</v>
      </c>
      <c r="I5" s="120" t="str">
        <f>IFERROR(VLOOKUP(D5,DB!A:F,6,0),"")</f>
        <v>SCECO</v>
      </c>
      <c r="J5" s="120" t="str">
        <f>IFERROR(VLOOKUP(D5,DB!A:G,7,0),"")</f>
        <v>Dead</v>
      </c>
      <c r="K5" s="137" t="s">
        <v>39065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39069</v>
      </c>
      <c r="B6" s="120" t="str">
        <f>IFERROR(VLOOKUP(D6,DB!A:K,11,0),"")</f>
        <v>R6</v>
      </c>
      <c r="C6" s="122">
        <v>1</v>
      </c>
      <c r="D6" s="120" t="s">
        <v>33236</v>
      </c>
      <c r="E6" s="137" t="s">
        <v>38964</v>
      </c>
      <c r="F6" s="124">
        <v>45936.586342592593</v>
      </c>
      <c r="G6" s="89">
        <f ca="1">IFERROR(NOW()-F6,"-")</f>
        <v>8.1100000003061723E-2</v>
      </c>
      <c r="H6" s="124">
        <v>45936.580578703702</v>
      </c>
      <c r="I6" s="120" t="str">
        <f>IFERROR(VLOOKUP(D6,DB!A:F,6,0),"")</f>
        <v>Generator-SG</v>
      </c>
      <c r="J6" s="119" t="str">
        <f>IFERROR(VLOOKUP(D6,DB!A:G,7,0),"")</f>
        <v>Vandalized</v>
      </c>
      <c r="K6" s="125" t="s">
        <v>39070</v>
      </c>
      <c r="L6" s="126" t="str">
        <f>IFERROR(VLOOKUP(D6,DB!A:I,9,0),"")</f>
        <v>Latis</v>
      </c>
    </row>
    <row r="7" spans="1:16383" ht="31.5" customHeight="1">
      <c r="A7" s="121" t="s">
        <v>39071</v>
      </c>
      <c r="B7" s="120" t="str">
        <f>IFERROR(VLOOKUP(D7,DB!A:K,11,0),"")</f>
        <v>R6</v>
      </c>
      <c r="C7" s="122">
        <v>4</v>
      </c>
      <c r="D7" s="120" t="s">
        <v>37601</v>
      </c>
      <c r="E7" s="137" t="s">
        <v>39045</v>
      </c>
      <c r="F7" s="124">
        <v>45936.599247685182</v>
      </c>
      <c r="G7" s="89">
        <f ca="1">IFERROR(NOW()-F7,"-")</f>
        <v>6.8194907413271721E-2</v>
      </c>
      <c r="H7" s="124">
        <v>45936.587430555555</v>
      </c>
      <c r="I7" s="120" t="str">
        <f>IFERROR(VLOOKUP(D7,DB!A:F,6,0),"")</f>
        <v>SCECO</v>
      </c>
      <c r="J7" s="119" t="str">
        <f>IFERROR(VLOOKUP(D7,DB!A:G,7,0),"")</f>
        <v>Vandalized</v>
      </c>
      <c r="K7" s="125" t="s">
        <v>38967</v>
      </c>
      <c r="L7" s="126" t="str">
        <f>IFERROR(VLOOKUP(D7,DB!A:I,9,0),"")</f>
        <v>Latis</v>
      </c>
    </row>
    <row r="8" spans="1:16383" ht="31.5" customHeight="1">
      <c r="A8" s="121" t="s">
        <v>39072</v>
      </c>
      <c r="B8" s="120" t="str">
        <f>IFERROR(VLOOKUP(D8,DB!A:K,11,0),"")</f>
        <v>R6</v>
      </c>
      <c r="C8" s="122">
        <v>2</v>
      </c>
      <c r="D8" s="120" t="s">
        <v>32656</v>
      </c>
      <c r="E8" s="123"/>
      <c r="F8" s="124">
        <v>45936.648263888892</v>
      </c>
      <c r="G8" s="89">
        <f ca="1">IFERROR(NOW()-F8,"-")</f>
        <v>1.9178703703801148E-2</v>
      </c>
      <c r="H8" s="124">
        <v>45936.644918981481</v>
      </c>
      <c r="I8" s="120" t="str">
        <f>IFERROR(VLOOKUP(D8,DB!A:F,6,0),"")</f>
        <v>Generator-DG</v>
      </c>
      <c r="J8" s="119" t="str">
        <f>IFERROR(VLOOKUP(D8,DB!A:G,7,0),"")</f>
        <v>Vandalized</v>
      </c>
      <c r="K8" s="125" t="s">
        <v>39073</v>
      </c>
      <c r="L8" s="126" t="str">
        <f>IFERROR(VLOOKUP(D8,DB!A:I,9,0),"")</f>
        <v>Latis</v>
      </c>
    </row>
    <row r="9" spans="1:16383" ht="31.5" customHeight="1">
      <c r="A9" s="121"/>
      <c r="B9" s="120" t="str">
        <f>IFERROR(VLOOKUP(D9,DB!A:K,11,0),"")</f>
        <v/>
      </c>
      <c r="C9" s="140"/>
      <c r="D9" s="120"/>
      <c r="E9" s="123"/>
      <c r="F9" s="124"/>
      <c r="G9" s="89">
        <f ca="1">IFERROR(NOW()-F9,"-")</f>
        <v>45936.667442592596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45936.667442592596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45936.667442592596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45936.667442592596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45936.667442592596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45936.667442592596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45936.667442592596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45936.667442592596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45936.667442592596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45936.667442592596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45936.667442592596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45936.667442592596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45936.667442592596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45936.667442592596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45936.667442592596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45936.667442592596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45936.667442592596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45936.667442592596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45936.667442592596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45936.667442592596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45936.667442592596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45936.667442592596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45936.667442592596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45936.667442592596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45936.667442592596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45936.667442592596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45936.667442592596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45936.667442592596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45936.667442592596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45936.667442592596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45936.667442592596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45936.667442592596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45936.667442592596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45936.667442592596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45936.667442592596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45936.667442592596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45936.667442592596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45936.667442592596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45936.667442592596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45936.667442592596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45936.667442592596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45936.667442592596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45936.667442592596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45936.667442592596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45936.667442592596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45936.667442592596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45936.667442592596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45936.667442592596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45936.667442592596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45936.667442592596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45936.667442592596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45936.667442592596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45936.667442592596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45936.667442592596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45936.667442592596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45936.667442592596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45936.667442592596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45936.667442592596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45936.667442592596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45936.667442592596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45936.667442592596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45936.667442592596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45936.667442592596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45936.667442592596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45936.667442592596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45936.667442592596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45936.667442592596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45936.667442592596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45936.667442592596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45936.667442592596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45936.667442592596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45936.667442592596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45936.667442592596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45936.667442592596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45936.667442592596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45936.667442592596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45936.667442592596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45936.667442592596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45936.667442592596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45936.667442592596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45936.667442592596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45936.667442592596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45936.667442592596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45936.667442592596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45936.667442592596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45936.667442592596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45936.667442592596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45936.667442592596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45936.667442592596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45936.667442592596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45936.667442592596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45936.667442592596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45936.667442592596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45936.667442592596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45936.667442592596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45936.667442592596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45936.667442592596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45936.667442592596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45936.667442592596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45936.667442592596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45936.667442592596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45936.667442592596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45936.667442592596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45936.667442592596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45936.667442592596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45936.667442592596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45936.667442592596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45936.667442592596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45936.667442592596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45936.667442592596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45936.667442592596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45936.667442592596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45936.667442592596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45936.667442592596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45936.667442592596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45936.667442592596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45936.667442592596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45936.667442592596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45936.667442592596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45936.667442592596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45936.667442592596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45936.667442592596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45936.667442592596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45936.667442592596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45936.667442592596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45936.667442592596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45936.667442592596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45936.667442592596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45936.667442592596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45936.667442592596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45936.667442592596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45936.667442592596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45936.667442592596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45936.667442592596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45936.667442592596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45936.667442592596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45936.667442592596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45936.667442592596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45936.667442592596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45936.667442592596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45936.667442592596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45936.667442592596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45936.667442592596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45936.667442592596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45936.667442592596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45936.667442592596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45936.667442592596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45936.667442592596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45936.667442592596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45936.667442592596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45936.667442592596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45936.667442592596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45936.667442592596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45936.667442592596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45936.667442592596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45936.667442592596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45936.667442592596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45936.667442592596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45936.667442592596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45936.667442592596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45936.667442592596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45936.667442592596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45936.667442592596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45936.667442592596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45936.667442592596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45936.667442592596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45936.667442592596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45936.667442592596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45936.667442592596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45936.667442592596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45936.667442592596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45936.667442592596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45936.667442592596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45936.667442592596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45936.667442592596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45936.667442592596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45936.667442592596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45936.667442592596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45936.667442592596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45936.667442592596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45936.667442592596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45936.667442592596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45936.667442592596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45936.667442592596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45936.667442592596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45936.667442592596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45936.667442592596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45936.667442592596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45936.667442592596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45936.667442592596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45936.667442592596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45936.667442592596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45936.667442592596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45936.667442592596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45936.667442592596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45936.667442592596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45936.667442592596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45936.667442592596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45936.667442592596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45936.667442592596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45936.667442592596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45936.667442592596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45936.667442592596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45936.667442592596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45936.667442592596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45936.667442592596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45936.667442592596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45936.667442592596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45936.667442592596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45936.667442592596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45936.667442592596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45936.667442592596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45936.667442592596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45936.667442592596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45936.667442592596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45936.667442592596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45936.667442592596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45936.667442592596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45936.667442592596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45936.667442592596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45936.667442592596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45936.667442592596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45936.667442592596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45936.667442592596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45936.667442592596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45936.667442592596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45936.667442592596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45936.667442592596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45936.667442592596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45936.667442592596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45936.667442592596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45936.667442592596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45936.667442592596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45936.667442592596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45936.667442592596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45936.667442592596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45936.667442592596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45936.667442592596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45936.667442592596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45936.667442592596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45936.667442592596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45936.667442592596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45936.667442592596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45936.667442592596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45936.667442592596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45936.667442592596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45936.667442592596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45936.667442592596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45936.667442592596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45936.667442592596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45936.667442592596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45936.667442592596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45936.667442592596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45936.667442592596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45936.667442592596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45936.667442592596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45936.667442592596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45936.667442592596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45936.667442592596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45936.667442592596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45936.667442592596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45936.667442592596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45936.667442592596</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2025-10-06T13:01:33Z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